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90" windowHeight="9000" activeTab="0"/>
  </bookViews>
  <sheets>
    <sheet name="ΔΙΑΓΡΑΜΜΑΤΑ" sheetId="1" r:id="rId1"/>
    <sheet name="ΥΠΟΛΟΓΙΣΤΙΚΟ ΠΡΟΓΡΑΜΜΑ" sheetId="2" r:id="rId2"/>
    <sheet name="Φύλλο1" sheetId="3" r:id="rId3"/>
  </sheets>
  <definedNames/>
  <calcPr fullCalcOnLoad="1"/>
</workbook>
</file>

<file path=xl/comments2.xml><?xml version="1.0" encoding="utf-8"?>
<comments xmlns="http://schemas.openxmlformats.org/spreadsheetml/2006/main">
  <authors>
    <author>TSITSOS NIKOLAOS.</author>
  </authors>
  <commentList>
    <comment ref="I3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4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45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  <comment ref="I49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 
</t>
        </r>
      </text>
    </comment>
    <comment ref="I51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αερίου. 
</t>
        </r>
      </text>
    </comment>
    <comment ref="I53" authorId="0">
      <text>
        <r>
          <rPr>
            <b/>
            <sz val="8"/>
            <rFont val="Tahoma"/>
            <family val="0"/>
          </rPr>
          <t xml:space="preserve">Στην περίπτωση αρνητικού αποτελέσματος, μας συμφέρει η χρήση λεβητοστασίου πετρελαίου.
</t>
        </r>
      </text>
    </comment>
  </commentList>
</comments>
</file>

<file path=xl/sharedStrings.xml><?xml version="1.0" encoding="utf-8"?>
<sst xmlns="http://schemas.openxmlformats.org/spreadsheetml/2006/main" count="133" uniqueCount="126">
  <si>
    <t>Α/Α</t>
  </si>
  <si>
    <t>ΜΕΣΗ ΘΕΡΜΟΚΡΑΣΙΑ ΑΝΑ ΜΗΝΑ ΛΕΙΤΟΥΡΓΙΑΣ</t>
  </si>
  <si>
    <t>ΘΕΡΜΙΚΗ ΕΝΕΡΓΕΙΑ ΑΝΑ ΜΗΝΑ</t>
  </si>
  <si>
    <t>ΩΡΕΣ ΛΕΙΤΟΥΡΓΙΑΣ ΑΝΑ ΗΜΕΡΑ</t>
  </si>
  <si>
    <t>Ποσοστιαία Κλιμακωτή Χρέωση Ηλεκτρικής Ενέργειας</t>
  </si>
  <si>
    <t>ΠΑΡΑΤΗΡΗΣΕΙΣ</t>
  </si>
  <si>
    <t>1. Στο Λεβητοστάσιο δεν έχει ληφθεί υπ΄όψιν η καταναλισκόμενη ηλεκτρική ενέργεια από τον καυστήρα και την αντλία νερού.</t>
  </si>
  <si>
    <t>Τα 1, 2 έχουν εκτιμηθεί σαν μεγέθη περίπου ίσης κατανάλωσης.</t>
  </si>
  <si>
    <t>ΥΠΟΛΟΓΙΣΜΟΣ  ΚΟΣΤΟΥΣ  ΜΕ  ΧΡΗΣΗ  ΛΕΒΗΤΟΣΤΑΣΙΟΥ  ΑΕΡΙΟΥ</t>
  </si>
  <si>
    <t>ΥΠΟΛΟΓΙΣΜΟΣ ΚΟΣΤΟΥΣ ΜΕ ΧΡΗΣΗ ΛΕΒΗΤΟΣΤΑΣΙΟΥ ΠΕΤΡΕΛΑΙΟΥ</t>
  </si>
  <si>
    <t>Συγκεντρωτικός Πίνακας Διαφορών Κόστους Αντλίας Θερμότητας και Λεβητοστασίων Πετρελαίου ή Αερίου</t>
  </si>
  <si>
    <t>ΥΠΟΛΟΓΙΣΜΟΣ ΚΟΣΤΟΥΣ ΜΕ ΧΡΗΣΗ ΑΝΤΛΙΑΣ ΘΕΡΜΟΤΗΤΑΣ</t>
  </si>
  <si>
    <r>
      <t xml:space="preserve">Δώσε Θερμικό Φορτίο για 20 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C σε  </t>
    </r>
    <r>
      <rPr>
        <b/>
        <sz val="10"/>
        <rFont val="Arial"/>
        <family val="2"/>
      </rPr>
      <t>Kw :              Q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=</t>
    </r>
    <r>
      <rPr>
        <b/>
        <vertAlign val="subscript"/>
        <sz val="10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</si>
  <si>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   Θ</t>
    </r>
    <r>
      <rPr>
        <b/>
        <vertAlign val="subscript"/>
        <sz val="10"/>
        <rFont val="Arial"/>
        <family val="2"/>
      </rPr>
      <t xml:space="preserve">Χ </t>
    </r>
    <r>
      <rPr>
        <b/>
        <sz val="10"/>
        <rFont val="Arial"/>
        <family val="2"/>
      </rPr>
      <t>=</t>
    </r>
  </si>
  <si>
    <r>
      <t xml:space="preserve">Τελικό Θερμικό Φορτίο σε </t>
    </r>
    <r>
      <rPr>
        <b/>
        <sz val="10"/>
        <rFont val="Arial"/>
        <family val="2"/>
      </rPr>
      <t xml:space="preserve"> Kw :</t>
    </r>
    <r>
      <rPr>
        <sz val="10"/>
        <rFont val="Arial"/>
        <family val="2"/>
      </rPr>
      <t xml:space="preserve">                          </t>
    </r>
    <r>
      <rPr>
        <b/>
        <sz val="10"/>
        <rFont val="Arial"/>
        <family val="2"/>
      </rPr>
      <t>Q</t>
    </r>
    <r>
      <rPr>
        <b/>
        <vertAlign val="subscript"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'</t>
    </r>
    <r>
      <rPr>
        <b/>
        <sz val="10"/>
        <rFont val="Arial"/>
        <family val="2"/>
      </rPr>
      <t xml:space="preserve"> =</t>
    </r>
  </si>
  <si>
    <r>
      <t xml:space="preserve">Απορροφόμενη Συνολική Ενέργεια Από Αντλία Θερμότητος σε Kwh:  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</t>
    </r>
  </si>
  <si>
    <r>
      <t>Διαφορά Κόστους Πετρελαίου - Κόστος Ηλ. Ενέργειας σε € :ΔΚ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</si>
  <si>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Διαφορά Κόστους Αερίου - Κόστος Ηλ. Ενέργειας σε € :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</si>
  <si>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Αερίου σε € :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</si>
  <si>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t>Δώσε Μέση Θερμοκρασία</t>
  </si>
  <si>
    <t>Δώσε Ώρες λειτουργίας</t>
  </si>
  <si>
    <t>Θερμική Ενέργεια</t>
  </si>
  <si>
    <r>
      <t xml:space="preserve">Οκτωβρίου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</si>
  <si>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 xml:space="preserve">Νοεμβρίου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</si>
  <si>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 xml:space="preserve">Δεκεμβρίου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</si>
  <si>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 xml:space="preserve">Ιανουαρίου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Θ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=</t>
    </r>
  </si>
  <si>
    <r>
      <t xml:space="preserve">Φεβρουαρίου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Θ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</si>
  <si>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 xml:space="preserve">Μαρτίου 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</si>
  <si>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 xml:space="preserve">Απριλίου σε  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>C :        Θ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</si>
  <si>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</si>
  <si>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>Οκτωβρίου σε  Kwh  :  Q</t>
    </r>
    <r>
      <rPr>
        <b/>
        <vertAlign val="subscript"/>
        <sz val="10"/>
        <rFont val="Arial"/>
        <family val="2"/>
      </rPr>
      <t xml:space="preserve">Ο </t>
    </r>
    <r>
      <rPr>
        <b/>
        <sz val="10"/>
        <rFont val="Arial"/>
        <family val="2"/>
      </rPr>
      <t>=</t>
    </r>
  </si>
  <si>
    <r>
      <t>Νοεμβρίου σε  Kwh :    Q</t>
    </r>
    <r>
      <rPr>
        <b/>
        <vertAlign val="subscript"/>
        <sz val="10"/>
        <rFont val="Arial"/>
        <family val="2"/>
      </rPr>
      <t xml:space="preserve">Ν </t>
    </r>
    <r>
      <rPr>
        <b/>
        <sz val="10"/>
        <rFont val="Arial"/>
        <family val="2"/>
      </rPr>
      <t>=</t>
    </r>
  </si>
  <si>
    <r>
      <t>Δεκεμβρίου σε  Kwh  :  Q</t>
    </r>
    <r>
      <rPr>
        <b/>
        <vertAlign val="subscript"/>
        <sz val="10"/>
        <rFont val="Arial"/>
        <family val="2"/>
      </rPr>
      <t xml:space="preserve">Δ </t>
    </r>
    <r>
      <rPr>
        <b/>
        <sz val="10"/>
        <rFont val="Arial"/>
        <family val="2"/>
      </rPr>
      <t>=</t>
    </r>
  </si>
  <si>
    <r>
      <t>Ιανουαρίου σε  Kwh  :   Q</t>
    </r>
    <r>
      <rPr>
        <b/>
        <vertAlign val="subscript"/>
        <sz val="10"/>
        <rFont val="Arial"/>
        <family val="2"/>
      </rPr>
      <t xml:space="preserve">Ι </t>
    </r>
    <r>
      <rPr>
        <b/>
        <sz val="10"/>
        <rFont val="Arial"/>
        <family val="2"/>
      </rPr>
      <t>=</t>
    </r>
  </si>
  <si>
    <r>
      <t>Φεβρουαρίου σε  Kwh  :Q</t>
    </r>
    <r>
      <rPr>
        <b/>
        <vertAlign val="subscript"/>
        <sz val="10"/>
        <rFont val="Arial"/>
        <family val="2"/>
      </rPr>
      <t xml:space="preserve">Φ </t>
    </r>
    <r>
      <rPr>
        <b/>
        <sz val="10"/>
        <rFont val="Arial"/>
        <family val="2"/>
      </rPr>
      <t>=</t>
    </r>
  </si>
  <si>
    <r>
      <t>Μαρτίου σε  Kwh  :        Q</t>
    </r>
    <r>
      <rPr>
        <b/>
        <vertAlign val="subscript"/>
        <sz val="10"/>
        <rFont val="Arial"/>
        <family val="2"/>
      </rPr>
      <t xml:space="preserve">Μ </t>
    </r>
    <r>
      <rPr>
        <b/>
        <sz val="10"/>
        <rFont val="Arial"/>
        <family val="2"/>
      </rPr>
      <t>=</t>
    </r>
  </si>
  <si>
    <r>
      <t>Απριλίου σε  Kwh  :       Q</t>
    </r>
    <r>
      <rPr>
        <b/>
        <vertAlign val="subscript"/>
        <sz val="10"/>
        <rFont val="Arial"/>
        <family val="2"/>
      </rPr>
      <t xml:space="preserve">Α </t>
    </r>
    <r>
      <rPr>
        <b/>
        <sz val="10"/>
        <rFont val="Arial"/>
        <family val="2"/>
      </rPr>
      <t>=</t>
    </r>
  </si>
  <si>
    <r>
      <t>Οκτωβρίου :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</si>
  <si>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Δεκεμβρίου :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</si>
  <si>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Νοεμβρίου :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</si>
  <si>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</si>
  <si>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</si>
  <si>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</si>
  <si>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</si>
  <si>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ΣΥΝΟΛΙΚΗ  ΚΑΤΑΝΑΛΩΣΗ  ΠΕΤΡΕΛΑΙΟΥ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</si>
  <si>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ΠΕΤΡΕΛΑΙΟΥ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</si>
  <si>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Διαφορά Κόστους Αερίου - Κόστος Ηλ. Ενέργειας σε € :       ΔΚ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</si>
  <si>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r>
      <t>ΣΥΝΟΛΙΚΗ  ΚΑΤΑΝΑΛΩΣΗ  ΑΕΡΙΟΥ  ΣΕ  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:                         K</t>
    </r>
    <r>
      <rPr>
        <b/>
        <vertAlign val="subscript"/>
        <sz val="10"/>
        <color indexed="9"/>
        <rFont val="Arial"/>
        <family val="2"/>
      </rPr>
      <t xml:space="preserve">3 </t>
    </r>
    <r>
      <rPr>
        <b/>
        <sz val="10"/>
        <color indexed="9"/>
        <rFont val="Arial"/>
        <family val="2"/>
      </rPr>
      <t xml:space="preserve">= </t>
    </r>
  </si>
  <si>
    <r>
      <t>ΚΟΣΤΟΣ  ΑΕΡΙΟΥ  ΣΕ  € :                                                       Κ</t>
    </r>
    <r>
      <rPr>
        <b/>
        <vertAlign val="subscript"/>
        <sz val="10"/>
        <color indexed="9"/>
        <rFont val="Arial"/>
        <family val="2"/>
      </rPr>
      <t xml:space="preserve">4 </t>
    </r>
    <r>
      <rPr>
        <b/>
        <sz val="10"/>
        <color indexed="9"/>
        <rFont val="Arial"/>
        <family val="2"/>
      </rPr>
      <t xml:space="preserve">= </t>
    </r>
  </si>
  <si>
    <r>
      <t>Διαφορά Κόστους Πετρελαίου - Κόστος Αερίου σε € :           ΔΚ</t>
    </r>
    <r>
      <rPr>
        <b/>
        <vertAlign val="sub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 xml:space="preserve"> = </t>
    </r>
  </si>
  <si>
    <r>
      <t>ΣΥΝΟΛΟ ΚΟΣΤΟΥΣ ΗΛΕΚΤΡΙΚΗΣ ΕΝΕΡΓΕΙΑΣ ΣΕ  € :Κ</t>
    </r>
    <r>
      <rPr>
        <b/>
        <vertAlign val="subscript"/>
        <sz val="10"/>
        <color indexed="9"/>
        <rFont val="Arial"/>
        <family val="2"/>
      </rPr>
      <t>ΟΛΙΚΟ</t>
    </r>
    <r>
      <rPr>
        <b/>
        <sz val="10"/>
        <color indexed="9"/>
        <rFont val="Arial"/>
        <family val="2"/>
      </rPr>
      <t xml:space="preserve"> = </t>
    </r>
  </si>
  <si>
    <r>
      <t>Διαφορά Κόστους Πετρελαίου - Κόστος Ηλ. Ενέργειας      σε € :   ΔΚ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 = </t>
    </r>
  </si>
  <si>
    <r>
      <t>ΣΥΝΟΛΟ ΘΕΡΜΙΚΩΝ ΑΠΑΙΤΗΣΕΩΝ ΧΩΡΟΥ σε Kwh Q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</si>
  <si>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t>ΥΠΟΛΟΓΙΣΜΟΣ  ΚΟΣΤΟΥΣ  ΗΛΕΚΤΡΙΚΗΣ  ΕΝΕΡΓΕΙΑΣ ΑΝΤΛΙΑΣ ΘΕΡΜ.</t>
  </si>
  <si>
    <t>ΠΕΤΡΕΛΑΙΟ</t>
  </si>
  <si>
    <t>ΑΕΡΙΟ</t>
  </si>
  <si>
    <t>ΑΝΤΛΙΑ ΘΕΡΜΟΤΗΤΑΣ</t>
  </si>
  <si>
    <t>Δώσε</t>
  </si>
  <si>
    <t>Κόστος</t>
  </si>
  <si>
    <t>Ποσοστό Π1 %  (σε δεκαδική μορφή)                     Π1 =</t>
  </si>
  <si>
    <t>Ποσοστό Π2 %  (σε δεκαδική μορφή)                     Π2 =</t>
  </si>
  <si>
    <t>Ποσοστό Π3 %  (σε δεκαδική μορφή)                     Π3 =</t>
  </si>
  <si>
    <t>Ποσοστό Π4 %  (σε δεκαδική μορφή)                     Π4 =</t>
  </si>
  <si>
    <t xml:space="preserve">Τιμή σε  €/Kwh για Ποσοστό Π1 :                           Τ1 = </t>
  </si>
  <si>
    <t xml:space="preserve">Τιμή σε  €/Kwh για Ποσοστό Π2 :                           Τ2 = </t>
  </si>
  <si>
    <t xml:space="preserve">Τιμή σε  €/Kwh για Ποσοστό Π3 :                           Τ3 = </t>
  </si>
  <si>
    <t xml:space="preserve">Τιμή σε  €/Kwh για Ποσοστό Π4 :                           Τ4 = </t>
  </si>
  <si>
    <t xml:space="preserve">Ηλεκτρικής Ενέργειας Ποσοστού Π1 :                  Κ3 = </t>
  </si>
  <si>
    <t xml:space="preserve">Ηλεκτρικής Ενέργειας Ποσοστού Π2 :                  Κ4 = </t>
  </si>
  <si>
    <t xml:space="preserve">Ηλεκτρικής Ενέργειας Ποσοστού Π3 :                  Κ5 = </t>
  </si>
  <si>
    <t xml:space="preserve">Ηλεκτρικής Ενέργειας Ποσοστού Π4 :                  Κ6 = </t>
  </si>
  <si>
    <r>
      <t xml:space="preserve">Τιμή Αερίου σε  €/Kwh :          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= </t>
    </r>
  </si>
  <si>
    <t xml:space="preserve">Τιμή Αερίου σε  €/Kwh :                                  </t>
  </si>
  <si>
    <t>`</t>
  </si>
  <si>
    <r>
      <t xml:space="preserve">Τιμή ξυλου Ανα κιλό σε  €/Kgr :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</si>
  <si>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>ΣΥΝΟΛΙΚΗ  ΚΑΤΑΝΑΛΩΣΗ  ΞΥΛΟΥ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</si>
  <si>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ΣΥΝΟΛΙΚΗ  ΚΑΤΑΝΑΛΩΣΗ  Πέλλετ  ΣΕ  Kg :       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</si>
  <si>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ΚΟΣΤΟΣ  Πέλλετ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</si>
  <si>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r>
      <t>ΚΟΣΤΟΣ  ΞΥΛΟΥ  ΣΕ  € :                                      Κ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 xml:space="preserve">= </t>
    </r>
  </si>
  <si>
    <t>ΞΥΛΟ</t>
  </si>
  <si>
    <t>PELLET</t>
  </si>
  <si>
    <r>
      <t>Κατώτερη Θερμογόνος Δύναμη Αερίου σε Kj/m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      Hu = </t>
    </r>
  </si>
  <si>
    <r>
      <t>Δεκεμβρίου :                                            Η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</si>
  <si>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Οκτωβρίου :                                            Η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</si>
  <si>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Νοεμβρίου :                                             Η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</si>
  <si>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Ιανουαρίου :                                            Η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=</t>
    </r>
  </si>
  <si>
    <r>
      <t>Φεβρουαρίου :                                        Η</t>
    </r>
    <r>
      <rPr>
        <b/>
        <vertAlign val="subscript"/>
        <sz val="10"/>
        <rFont val="Arial"/>
        <family val="2"/>
      </rPr>
      <t xml:space="preserve">5 </t>
    </r>
    <r>
      <rPr>
        <b/>
        <sz val="10"/>
        <rFont val="Arial"/>
        <family val="2"/>
      </rPr>
      <t>=</t>
    </r>
  </si>
  <si>
    <r>
      <t>Μαρτίου :                                                Η</t>
    </r>
    <r>
      <rPr>
        <b/>
        <vertAlign val="subscript"/>
        <sz val="10"/>
        <rFont val="Arial"/>
        <family val="2"/>
      </rPr>
      <t xml:space="preserve">6 </t>
    </r>
    <r>
      <rPr>
        <b/>
        <sz val="10"/>
        <rFont val="Arial"/>
        <family val="2"/>
      </rPr>
      <t>=</t>
    </r>
  </si>
  <si>
    <r>
      <t>Απριλίου :                                               Η</t>
    </r>
    <r>
      <rPr>
        <b/>
        <vertAlign val="subscript"/>
        <sz val="10"/>
        <rFont val="Arial"/>
        <family val="2"/>
      </rPr>
      <t xml:space="preserve">7 </t>
    </r>
    <r>
      <rPr>
        <b/>
        <sz val="10"/>
        <rFont val="Arial"/>
        <family val="2"/>
      </rPr>
      <t>=</t>
    </r>
  </si>
  <si>
    <r>
      <t>ΩΡΕΣ / ΠΕΡΙΟΔΟ ΘΕΡΜΑΝΣΗΣ :                  Η</t>
    </r>
    <r>
      <rPr>
        <b/>
        <vertAlign val="subscript"/>
        <sz val="10"/>
        <rFont val="Arial"/>
        <family val="2"/>
      </rPr>
      <t xml:space="preserve">ΟΛΙΚΟ </t>
    </r>
    <r>
      <rPr>
        <b/>
        <sz val="10"/>
        <rFont val="Arial"/>
        <family val="2"/>
      </rPr>
      <t>=</t>
    </r>
  </si>
  <si>
    <r>
      <t xml:space="preserve">Βαθμός Απόδοσης Λεβητοστασίου σε  % :                   </t>
    </r>
    <r>
      <rPr>
        <b/>
        <sz val="10"/>
        <rFont val="Arial"/>
        <family val="2"/>
      </rPr>
      <t xml:space="preserve">η = </t>
    </r>
  </si>
  <si>
    <r>
      <t xml:space="preserve">Βαθμός Απόδοσης Λεβητοστασίου σε  % :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</si>
  <si>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Πέλλετ σε Kj/Kg :    </t>
    </r>
    <r>
      <rPr>
        <b/>
        <sz val="10"/>
        <rFont val="Arial"/>
        <family val="2"/>
      </rPr>
      <t xml:space="preserve">Hu = </t>
    </r>
  </si>
  <si>
    <r>
      <t xml:space="preserve">Τιμή Πέλλετ Ανα κιλό σε  €/Kgr :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</si>
  <si>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Ξύλου σε  % :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</si>
  <si>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Ξυλου σε Kj/Kg :     </t>
    </r>
    <r>
      <rPr>
        <b/>
        <sz val="10"/>
        <rFont val="Arial"/>
        <family val="2"/>
      </rPr>
      <t xml:space="preserve">Hu = </t>
    </r>
  </si>
  <si>
    <r>
      <t xml:space="preserve">Πυκνότητα Πετρελαίου σε Kg/m3 :                                     </t>
    </r>
    <r>
      <rPr>
        <b/>
        <sz val="10"/>
        <rFont val="Arial"/>
        <family val="2"/>
      </rPr>
      <t xml:space="preserve">ρ = </t>
    </r>
  </si>
  <si>
    <r>
      <t xml:space="preserve">Τιμή Πετρελαίου Ανα Λίτρο σε  €/lt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</si>
  <si>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r>
      <t xml:space="preserve">Βαθμός Απόδοσης Λεβητοστασίου σε  % :                         </t>
    </r>
    <r>
      <rPr>
        <b/>
        <sz val="10"/>
        <rFont val="Arial"/>
        <family val="2"/>
      </rPr>
      <t xml:space="preserve">η = </t>
    </r>
  </si>
  <si>
    <r>
      <t xml:space="preserve">Κατώτερη Θερμογόνος Δύναμη Πετρελαίου σε Kj/Kg :       </t>
    </r>
    <r>
      <rPr>
        <b/>
        <sz val="10"/>
        <rFont val="Arial"/>
        <family val="2"/>
      </rPr>
      <t xml:space="preserve">Hu = </t>
    </r>
  </si>
  <si>
    <t>Συντελεστής Λειτουργίας Αντλίας Θερμότητος :           C.O.P. =</t>
  </si>
  <si>
    <r>
      <t>Τελικό Θερμικό Φορτίο σε  Kw :                            Q</t>
    </r>
    <r>
      <rPr>
        <b/>
        <vertAlign val="subscript"/>
        <sz val="10"/>
        <color indexed="9"/>
        <rFont val="Arial"/>
        <family val="2"/>
      </rPr>
      <t>H</t>
    </r>
    <r>
      <rPr>
        <b/>
        <vertAlign val="superscript"/>
        <sz val="10"/>
        <color indexed="9"/>
        <rFont val="Arial"/>
        <family val="2"/>
      </rPr>
      <t>'</t>
    </r>
    <r>
      <rPr>
        <b/>
        <sz val="10"/>
        <color indexed="9"/>
        <rFont val="Arial"/>
        <family val="2"/>
      </rPr>
      <t xml:space="preserve"> =</t>
    </r>
  </si>
  <si>
    <t xml:space="preserve">Βαθμός Απόδ. Λεβητοστασίου αερίου σε  % :       η = </t>
  </si>
  <si>
    <t xml:space="preserve">Τιμή σε  €/Kwh για Ποσοστό Π1 :                     Τ1 = </t>
  </si>
  <si>
    <t xml:space="preserve">Τιμή σε  €/Kwh για Ποσοστό Π2 :                     Τ2 = </t>
  </si>
  <si>
    <t xml:space="preserve">Τιμή σε  €/Kwh για Ποσοστό Π3 :                     Τ3 = </t>
  </si>
  <si>
    <t xml:space="preserve">Τιμή σε  €/Kwh για Ποσοστό Π4 :                     Τ4 = </t>
  </si>
  <si>
    <r>
      <t xml:space="preserve">Δώσε Θερμικό Φορτίο για 20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σε  Kw :             Q</t>
    </r>
    <r>
      <rPr>
        <b/>
        <vertAlign val="subscript"/>
        <sz val="10"/>
        <color indexed="9"/>
        <rFont val="Arial"/>
        <family val="2"/>
      </rPr>
      <t xml:space="preserve">H </t>
    </r>
    <r>
      <rPr>
        <b/>
        <sz val="10"/>
        <color indexed="9"/>
        <rFont val="Arial"/>
        <family val="2"/>
      </rPr>
      <t>=</t>
    </r>
    <r>
      <rPr>
        <b/>
        <vertAlign val="subscript"/>
        <sz val="10"/>
        <color indexed="9"/>
        <rFont val="Arial"/>
        <family val="2"/>
      </rPr>
      <t xml:space="preserve"> </t>
    </r>
  </si>
  <si>
    <r>
      <t xml:space="preserve">Δώσε Επιθυμητή Θερμοκρασία Χώρου  </t>
    </r>
    <r>
      <rPr>
        <b/>
        <vertAlign val="superscript"/>
        <sz val="10"/>
        <color indexed="9"/>
        <rFont val="Arial"/>
        <family val="2"/>
      </rPr>
      <t>ο</t>
    </r>
    <r>
      <rPr>
        <b/>
        <sz val="10"/>
        <color indexed="9"/>
        <rFont val="Arial"/>
        <family val="2"/>
      </rPr>
      <t>C :         Θ</t>
    </r>
    <r>
      <rPr>
        <b/>
        <vertAlign val="subscript"/>
        <sz val="10"/>
        <color indexed="9"/>
        <rFont val="Arial"/>
        <family val="2"/>
      </rPr>
      <t xml:space="preserve">Χ </t>
    </r>
    <r>
      <rPr>
        <b/>
        <sz val="10"/>
        <color indexed="9"/>
        <rFont val="Arial"/>
        <family val="2"/>
      </rPr>
      <t>=</t>
    </r>
  </si>
  <si>
    <t xml:space="preserve">Βαθμός Απόδ. Λεβητοστασίου Πετρελαίου σε  % η = </t>
  </si>
  <si>
    <t>Συντελεστή Λειτ. Αντλίας Θερμότητος :      C.O.P. =</t>
  </si>
  <si>
    <r>
      <t>Τιμή ξυλου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</si>
  <si>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Ξύλου σε  % :             η = </t>
  </si>
  <si>
    <r>
      <t>Τιμή Πέλλετ Ανα κιλό σε  €/Kgr :      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</si>
  <si>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 xml:space="preserve">Βαθμός Απόδοσης Λεβητοστασίου Pellet σε  % :              η = </t>
  </si>
  <si>
    <r>
      <t>Τιμή Πετρελαίου Ανα Λίτρο σε  €/lt :                   Α</t>
    </r>
    <r>
      <rPr>
        <b/>
        <vertAlign val="sub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= </t>
    </r>
  </si>
  <si>
    <t>ΗΛΕΚΤΡΙΚΕΣ ΑΝΤΙΣΤΑΣΕΙΣ</t>
  </si>
  <si>
    <t>ΥΠΟΛΟΓΙΣΜΟΣ  ΚΟΣΤΟΥΣ  ΜΕ  ΧΡΗΣΗ  ΛΕΒΗΤΟΣΤΑΣΙΟΥ  ΞΥΛΟΥ</t>
  </si>
  <si>
    <t>ΥΠΟΛΟΓΙΣΜΟΣ  ΚΟΣΤΟΥΣ  ΜΕ  ΧΡΗΣΗ  ΛΕΒΗΤΟΣΤΑΣΙΟΥ  ΠΕΛΛΕΤ</t>
  </si>
  <si>
    <r>
      <t xml:space="preserve">Τιμή ηλεκτρικής ενέργειας σε  €/kWh :                                  </t>
    </r>
    <r>
      <rPr>
        <b/>
        <sz val="10"/>
        <rFont val="Arial"/>
        <family val="2"/>
      </rPr>
      <t>Α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= </t>
    </r>
  </si>
  <si>
    <t>3. Η λήψη των τιμών έγινε στις 30/10/2012. Ο Φ.Π.Α. Συμπεριλαμβάνεται.</t>
  </si>
  <si>
    <t>ΥΠΟΛΟΓΙΣΜΟΣ  ΚΟΣΤΟΥΣ ΜΕ ΧΡΗΣΗ ΗΛΕΚΤΡΙΚΩΝ ΑΝΤΙΣΤΑΣΕΩΝ</t>
  </si>
  <si>
    <t xml:space="preserve">ΣΥΓΚΡΙΣΗ ΛΕΙΤΟΥΡΓΙΚΟΥ ΚΟΣΤΟΥΣ                                                                                                                                                                                                                                       ΑΝΤΛΙΑ ΘΕΡΜΟΤΗΤΟΣ  ,  ΛΕΒΗΤΟΣΤΑΣΙΟΥ  ΠΕΤΡΕΛΑΙΟΥ - ΑΕΡΙΟΥ - ΞΥΛΟΥ - PELLET  &amp;  ΗΛΕΚΤΡΙΚΩΝ ΑΝΤΙΣΤΑΣΕΩΝ </t>
  </si>
  <si>
    <r>
      <t>ΣΥΝΟΛΙΚΗ  ΚΑΤΑΝΑΛΩΣΗ  ΗΛΕΚΤΡΙΚΗΣ ΕΝΕΡΓΕΙΑΣ ΣΕ kWH : K</t>
    </r>
    <r>
      <rPr>
        <b/>
        <vertAlign val="subscript"/>
        <sz val="10"/>
        <color indexed="9"/>
        <rFont val="Arial"/>
        <family val="2"/>
      </rPr>
      <t xml:space="preserve">1 </t>
    </r>
    <r>
      <rPr>
        <b/>
        <sz val="10"/>
        <color indexed="9"/>
        <rFont val="Arial"/>
        <family val="2"/>
      </rPr>
      <t xml:space="preserve">= </t>
    </r>
  </si>
  <si>
    <r>
      <t>ΣΥΝΟΛΟ ΚΟΣΤΟΥΣ ΗΛΕΚΤΡΙΚΗΣ ΕΝΕΡΓΕΙΑΣ ΣΕ  € :                 Κ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= </t>
    </r>
  </si>
  <si>
    <t>2. Στην Αντλία Θερμότητος έχει ληφθεί υπ'όψιν η καταναλισκόμενη ενέργεια από την αντλία νερού και τους ανεμιστήρες. Συνεπώς ο C.O.P. είναι ο συνολικός.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</si>
</sst>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 Greek"/>
      <family val="0"/>
    </font>
    <font>
      <b/>
      <sz val="14"/>
      <color indexed="9"/>
      <name val="Arial Greek"/>
      <family val="0"/>
    </font>
    <font>
      <b/>
      <sz val="8"/>
      <name val="Tahoma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9"/>
      <name val="Arial"/>
      <family val="2"/>
    </font>
    <font>
      <sz val="9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Greek"/>
      <family val="0"/>
    </font>
    <font>
      <sz val="9"/>
      <color indexed="10"/>
      <name val="Arial"/>
      <family val="2"/>
    </font>
    <font>
      <sz val="15.75"/>
      <name val="Arial"/>
      <family val="0"/>
    </font>
    <font>
      <b/>
      <sz val="10"/>
      <name val="Arial Greek"/>
      <family val="0"/>
    </font>
    <font>
      <b/>
      <sz val="15.75"/>
      <name val="Arial"/>
      <family val="2"/>
    </font>
    <font>
      <b/>
      <sz val="12"/>
      <name val="Arial Greek"/>
      <family val="0"/>
    </font>
    <font>
      <b/>
      <sz val="15"/>
      <name val="Arial"/>
      <family val="2"/>
    </font>
    <font>
      <sz val="8"/>
      <name val="Arial"/>
      <family val="2"/>
    </font>
    <font>
      <b/>
      <sz val="10"/>
      <color indexed="9"/>
      <name val="Arial Greek"/>
      <family val="0"/>
    </font>
    <font>
      <b/>
      <sz val="9"/>
      <color indexed="9"/>
      <name val="Arial Greek"/>
      <family val="0"/>
    </font>
    <font>
      <b/>
      <sz val="9"/>
      <color indexed="9"/>
      <name val="Arial"/>
      <family val="2"/>
    </font>
    <font>
      <b/>
      <sz val="8"/>
      <name val="Arial Greek"/>
      <family val="2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shrinkToFit="1"/>
      <protection hidden="1"/>
    </xf>
    <xf numFmtId="0" fontId="5" fillId="0" borderId="4" xfId="0" applyFont="1" applyBorder="1" applyAlignment="1" applyProtection="1">
      <alignment horizontal="center" shrinkToFit="1"/>
      <protection hidden="1"/>
    </xf>
    <xf numFmtId="0" fontId="5" fillId="4" borderId="0" xfId="0" applyFont="1" applyFill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 hidden="1"/>
    </xf>
    <xf numFmtId="0" fontId="15" fillId="0" borderId="4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 shrinkToFit="1"/>
      <protection hidden="1" locked="0"/>
    </xf>
    <xf numFmtId="0" fontId="3" fillId="4" borderId="0" xfId="0" applyFont="1" applyFill="1" applyAlignment="1" applyProtection="1">
      <alignment shrinkToFit="1"/>
      <protection hidden="1"/>
    </xf>
    <xf numFmtId="0" fontId="5" fillId="3" borderId="4" xfId="0" applyFont="1" applyFill="1" applyBorder="1" applyAlignment="1" applyProtection="1">
      <alignment/>
      <protection hidden="1"/>
    </xf>
    <xf numFmtId="4" fontId="3" fillId="3" borderId="4" xfId="0" applyNumberFormat="1" applyFont="1" applyFill="1" applyBorder="1" applyAlignment="1" applyProtection="1">
      <alignment shrinkToFit="1"/>
      <protection hidden="1"/>
    </xf>
    <xf numFmtId="0" fontId="15" fillId="0" borderId="0" xfId="0" applyFont="1" applyAlignment="1" applyProtection="1">
      <alignment horizontal="center" shrinkToFit="1"/>
      <protection hidden="1"/>
    </xf>
    <xf numFmtId="0" fontId="3" fillId="0" borderId="0" xfId="0" applyFont="1" applyAlignment="1" applyProtection="1">
      <alignment shrinkToFit="1"/>
      <protection hidden="1"/>
    </xf>
    <xf numFmtId="0" fontId="15" fillId="0" borderId="5" xfId="0" applyFont="1" applyBorder="1" applyAlignment="1" applyProtection="1">
      <alignment horizontal="center" shrinkToFit="1"/>
      <protection hidden="1"/>
    </xf>
    <xf numFmtId="0" fontId="3" fillId="0" borderId="4" xfId="0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 shrinkToFit="1"/>
      <protection hidden="1"/>
    </xf>
    <xf numFmtId="0" fontId="8" fillId="2" borderId="4" xfId="0" applyFont="1" applyFill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8" fillId="5" borderId="4" xfId="0" applyFont="1" applyFill="1" applyBorder="1" applyAlignment="1" applyProtection="1">
      <alignment/>
      <protection hidden="1"/>
    </xf>
    <xf numFmtId="4" fontId="10" fillId="5" borderId="4" xfId="0" applyNumberFormat="1" applyFont="1" applyFill="1" applyBorder="1" applyAlignment="1" applyProtection="1">
      <alignment/>
      <protection hidden="1"/>
    </xf>
    <xf numFmtId="0" fontId="17" fillId="0" borderId="4" xfId="0" applyFont="1" applyFill="1" applyBorder="1" applyAlignment="1" applyProtection="1">
      <alignment horizontal="center" shrinkToFit="1"/>
      <protection hidden="1"/>
    </xf>
    <xf numFmtId="0" fontId="15" fillId="0" borderId="6" xfId="0" applyFont="1" applyBorder="1" applyAlignment="1" applyProtection="1">
      <alignment horizontal="center" shrinkToFit="1"/>
      <protection hidden="1"/>
    </xf>
    <xf numFmtId="0" fontId="15" fillId="0" borderId="7" xfId="0" applyFont="1" applyBorder="1" applyAlignment="1" applyProtection="1">
      <alignment horizontal="center" shrinkToFit="1"/>
      <protection hidden="1"/>
    </xf>
    <xf numFmtId="2" fontId="3" fillId="0" borderId="4" xfId="0" applyNumberFormat="1" applyFont="1" applyBorder="1" applyAlignment="1" applyProtection="1">
      <alignment shrinkToFit="1"/>
      <protection hidden="1" locked="0"/>
    </xf>
    <xf numFmtId="4" fontId="3" fillId="0" borderId="4" xfId="0" applyNumberFormat="1" applyFont="1" applyBorder="1" applyAlignment="1" applyProtection="1">
      <alignment shrinkToFit="1"/>
      <protection hidden="1"/>
    </xf>
    <xf numFmtId="0" fontId="3" fillId="4" borderId="0" xfId="0" applyFont="1" applyFill="1" applyBorder="1" applyAlignment="1" applyProtection="1">
      <alignment shrinkToFit="1"/>
      <protection hidden="1"/>
    </xf>
    <xf numFmtId="0" fontId="3" fillId="0" borderId="0" xfId="0" applyFont="1" applyBorder="1" applyAlignment="1" applyProtection="1">
      <alignment/>
      <protection hidden="1"/>
    </xf>
    <xf numFmtId="2" fontId="3" fillId="0" borderId="4" xfId="0" applyNumberFormat="1" applyFont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2" fontId="10" fillId="5" borderId="4" xfId="0" applyNumberFormat="1" applyFont="1" applyFill="1" applyBorder="1" applyAlignment="1" applyProtection="1">
      <alignment/>
      <protection hidden="1"/>
    </xf>
    <xf numFmtId="0" fontId="15" fillId="0" borderId="8" xfId="0" applyFont="1" applyBorder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4" fontId="8" fillId="6" borderId="4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 shrinkToFit="1"/>
      <protection hidden="1"/>
    </xf>
    <xf numFmtId="0" fontId="5" fillId="0" borderId="4" xfId="0" applyFont="1" applyFill="1" applyBorder="1" applyAlignment="1" applyProtection="1">
      <alignment/>
      <protection hidden="1"/>
    </xf>
    <xf numFmtId="4" fontId="5" fillId="0" borderId="4" xfId="0" applyNumberFormat="1" applyFont="1" applyFill="1" applyBorder="1" applyAlignment="1" applyProtection="1">
      <alignment/>
      <protection hidden="1"/>
    </xf>
    <xf numFmtId="0" fontId="8" fillId="6" borderId="4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9" fillId="0" borderId="0" xfId="0" applyFont="1" applyBorder="1" applyAlignment="1">
      <alignment/>
    </xf>
    <xf numFmtId="0" fontId="24" fillId="7" borderId="1" xfId="0" applyFont="1" applyFill="1" applyBorder="1" applyAlignment="1">
      <alignment/>
    </xf>
    <xf numFmtId="0" fontId="21" fillId="0" borderId="1" xfId="0" applyFont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/>
      <protection hidden="1"/>
    </xf>
    <xf numFmtId="0" fontId="25" fillId="7" borderId="10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0" fontId="8" fillId="7" borderId="11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1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shrinkToFit="1"/>
      <protection hidden="1" locked="0"/>
    </xf>
    <xf numFmtId="0" fontId="26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8" borderId="13" xfId="0" applyFont="1" applyFill="1" applyBorder="1" applyAlignment="1" applyProtection="1">
      <alignment/>
      <protection hidden="1"/>
    </xf>
    <xf numFmtId="0" fontId="24" fillId="8" borderId="12" xfId="0" applyFont="1" applyFill="1" applyBorder="1" applyAlignment="1">
      <alignment/>
    </xf>
    <xf numFmtId="0" fontId="26" fillId="8" borderId="9" xfId="0" applyFont="1" applyFill="1" applyBorder="1" applyAlignment="1" applyProtection="1">
      <alignment/>
      <protection hidden="1"/>
    </xf>
    <xf numFmtId="0" fontId="19" fillId="8" borderId="10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 hidden="1"/>
    </xf>
    <xf numFmtId="0" fontId="5" fillId="3" borderId="10" xfId="0" applyFont="1" applyFill="1" applyBorder="1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/>
      <protection hidden="1"/>
    </xf>
    <xf numFmtId="4" fontId="10" fillId="2" borderId="4" xfId="0" applyNumberFormat="1" applyFont="1" applyFill="1" applyBorder="1" applyAlignment="1" applyProtection="1">
      <alignment/>
      <protection hidden="1"/>
    </xf>
    <xf numFmtId="0" fontId="10" fillId="5" borderId="4" xfId="0" applyFont="1" applyFill="1" applyBorder="1" applyAlignment="1" applyProtection="1">
      <alignment/>
      <protection hidden="1"/>
    </xf>
    <xf numFmtId="0" fontId="8" fillId="6" borderId="16" xfId="0" applyFont="1" applyFill="1" applyBorder="1" applyAlignment="1" applyProtection="1">
      <alignment horizontal="center"/>
      <protection hidden="1"/>
    </xf>
    <xf numFmtId="0" fontId="8" fillId="6" borderId="17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Alignment="1">
      <alignment horizontal="left" shrinkToFit="1"/>
    </xf>
    <xf numFmtId="0" fontId="8" fillId="6" borderId="1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6" borderId="10" xfId="0" applyFont="1" applyFill="1" applyBorder="1" applyAlignment="1" applyProtection="1">
      <alignment horizontal="center"/>
      <protection hidden="1"/>
    </xf>
    <xf numFmtId="0" fontId="8" fillId="6" borderId="5" xfId="0" applyFont="1" applyFill="1" applyBorder="1" applyAlignment="1" applyProtection="1">
      <alignment horizontal="center" shrinkToFit="1"/>
      <protection hidden="1"/>
    </xf>
    <xf numFmtId="0" fontId="8" fillId="6" borderId="18" xfId="0" applyFont="1" applyFill="1" applyBorder="1" applyAlignment="1" applyProtection="1">
      <alignment horizontal="center" shrinkToFit="1"/>
      <protection hidden="1"/>
    </xf>
    <xf numFmtId="0" fontId="8" fillId="6" borderId="19" xfId="0" applyFont="1" applyFill="1" applyBorder="1" applyAlignment="1" applyProtection="1">
      <alignment horizontal="center" shrinkToFi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center" shrinkToFit="1"/>
      <protection hidden="1"/>
    </xf>
    <xf numFmtId="0" fontId="8" fillId="9" borderId="6" xfId="0" applyFont="1" applyFill="1" applyBorder="1" applyAlignment="1" applyProtection="1">
      <alignment horizontal="center" vertical="center" wrapText="1"/>
      <protection hidden="1"/>
    </xf>
    <xf numFmtId="0" fontId="8" fillId="9" borderId="7" xfId="0" applyFont="1" applyFill="1" applyBorder="1" applyAlignment="1" applyProtection="1">
      <alignment horizontal="center" vertical="center" wrapText="1"/>
      <protection hidden="1"/>
    </xf>
    <xf numFmtId="4" fontId="8" fillId="9" borderId="6" xfId="0" applyNumberFormat="1" applyFont="1" applyFill="1" applyBorder="1" applyAlignment="1" applyProtection="1">
      <alignment horizontal="center" vertical="center"/>
      <protection hidden="1"/>
    </xf>
    <xf numFmtId="4" fontId="8" fillId="9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right" wrapText="1"/>
      <protection hidden="1"/>
    </xf>
    <xf numFmtId="0" fontId="3" fillId="0" borderId="7" xfId="0" applyFont="1" applyBorder="1" applyAlignment="1" applyProtection="1">
      <alignment horizontal="right" wrapText="1"/>
      <protection hidden="1"/>
    </xf>
    <xf numFmtId="0" fontId="8" fillId="6" borderId="8" xfId="0" applyFont="1" applyFill="1" applyBorder="1" applyAlignment="1" applyProtection="1">
      <alignment horizontal="center" wrapText="1"/>
      <protection hidden="1"/>
    </xf>
    <xf numFmtId="0" fontId="8" fillId="6" borderId="23" xfId="0" applyFont="1" applyFill="1" applyBorder="1" applyAlignment="1" applyProtection="1">
      <alignment horizontal="center" wrapText="1"/>
      <protection hidden="1"/>
    </xf>
    <xf numFmtId="0" fontId="8" fillId="10" borderId="5" xfId="0" applyFont="1" applyFill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/>
      <protection hidden="1"/>
    </xf>
    <xf numFmtId="4" fontId="8" fillId="6" borderId="8" xfId="0" applyNumberFormat="1" applyFont="1" applyFill="1" applyBorder="1" applyAlignment="1" applyProtection="1">
      <alignment horizontal="center" vertical="center"/>
      <protection hidden="1"/>
    </xf>
    <xf numFmtId="4" fontId="8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 shrinkToFit="1"/>
      <protection hidden="1"/>
    </xf>
    <xf numFmtId="0" fontId="15" fillId="0" borderId="20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20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 shrinkToFit="1"/>
      <protection hidden="1"/>
    </xf>
    <xf numFmtId="0" fontId="5" fillId="0" borderId="21" xfId="0" applyFont="1" applyFill="1" applyBorder="1" applyAlignment="1" applyProtection="1">
      <alignment horizontal="center" vertical="center" wrapText="1" shrinkToFit="1"/>
      <protection hidden="1"/>
    </xf>
    <xf numFmtId="0" fontId="5" fillId="0" borderId="12" xfId="0" applyFont="1" applyFill="1" applyBorder="1" applyAlignment="1" applyProtection="1">
      <alignment horizontal="center" vertical="center" wrapText="1" shrinkToFit="1"/>
      <protection hidden="1"/>
    </xf>
    <xf numFmtId="0" fontId="5" fillId="0" borderId="16" xfId="0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5" fillId="0" borderId="17" xfId="0" applyFont="1" applyFill="1" applyBorder="1" applyAlignment="1" applyProtection="1">
      <alignment horizontal="center" vertical="center" wrapText="1" shrinkToFit="1"/>
      <protection hidden="1"/>
    </xf>
    <xf numFmtId="0" fontId="5" fillId="0" borderId="9" xfId="0" applyFont="1" applyFill="1" applyBorder="1" applyAlignment="1" applyProtection="1">
      <alignment horizontal="center" vertical="center" wrapText="1" shrinkToFit="1"/>
      <protection hidden="1"/>
    </xf>
    <xf numFmtId="0" fontId="5" fillId="0" borderId="22" xfId="0" applyFont="1" applyFill="1" applyBorder="1" applyAlignment="1" applyProtection="1">
      <alignment horizontal="center" vertical="center" wrapText="1" shrinkToFit="1"/>
      <protection hidden="1"/>
    </xf>
    <xf numFmtId="0" fontId="5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11" borderId="24" xfId="0" applyFont="1" applyFill="1" applyBorder="1" applyAlignment="1" applyProtection="1">
      <alignment horizontal="center" wrapText="1"/>
      <protection hidden="1"/>
    </xf>
    <xf numFmtId="0" fontId="0" fillId="11" borderId="25" xfId="0" applyFill="1" applyBorder="1" applyAlignment="1" applyProtection="1">
      <alignment/>
      <protection hidden="1"/>
    </xf>
    <xf numFmtId="0" fontId="0" fillId="11" borderId="26" xfId="0" applyFill="1" applyBorder="1" applyAlignment="1" applyProtection="1">
      <alignment/>
      <protection hidden="1"/>
    </xf>
    <xf numFmtId="0" fontId="0" fillId="11" borderId="27" xfId="0" applyFill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12" borderId="5" xfId="0" applyFont="1" applyFill="1" applyBorder="1" applyAlignment="1" applyProtection="1">
      <alignment shrinkToFit="1"/>
      <protection hidden="1"/>
    </xf>
    <xf numFmtId="0" fontId="0" fillId="0" borderId="19" xfId="0" applyBorder="1" applyAlignment="1" applyProtection="1">
      <alignment/>
      <protection hidden="1"/>
    </xf>
    <xf numFmtId="4" fontId="3" fillId="0" borderId="6" xfId="0" applyNumberFormat="1" applyFont="1" applyBorder="1" applyAlignment="1" applyProtection="1">
      <alignment horizontal="right" vertical="center" shrinkToFit="1"/>
      <protection hidden="1"/>
    </xf>
    <xf numFmtId="4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13" borderId="18" xfId="0" applyFont="1" applyFill="1" applyBorder="1" applyAlignment="1" applyProtection="1">
      <alignment shrinkToFit="1"/>
      <protection hidden="1"/>
    </xf>
    <xf numFmtId="0" fontId="0" fillId="0" borderId="18" xfId="0" applyBorder="1" applyAlignment="1" applyProtection="1">
      <alignment/>
      <protection hidden="1"/>
    </xf>
    <xf numFmtId="0" fontId="8" fillId="10" borderId="5" xfId="0" applyFont="1" applyFill="1" applyBorder="1" applyAlignment="1" applyProtection="1">
      <alignment horizontal="center"/>
      <protection hidden="1"/>
    </xf>
    <xf numFmtId="0" fontId="8" fillId="10" borderId="4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8" fillId="1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8" fillId="10" borderId="5" xfId="0" applyFont="1" applyFill="1" applyBorder="1" applyAlignment="1" applyProtection="1">
      <alignment horizontal="center" wrapText="1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shrinkToFit="1"/>
      <protection hidden="1"/>
    </xf>
    <xf numFmtId="0" fontId="3" fillId="0" borderId="19" xfId="0" applyFont="1" applyBorder="1" applyAlignment="1" applyProtection="1">
      <alignment horizont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ΣΥΓΚΡΙΣΗ ΚΟΣΤΟΥΣ ΛΕΙΤΟΥΡΓΙΑΣ ΑΝΤΛΙΑΣ ΘΕΡΜΟΤΗΤΑΣ ΜΕ ΑΛΛΩΝ ΣΥΣΤΗΜΑΤΩΝ ΘΕΡΜΑΝΣΗΣ</a:t>
            </a:r>
          </a:p>
        </c:rich>
      </c:tx>
      <c:layout>
        <c:manualLayout>
          <c:xMode val="factor"/>
          <c:yMode val="factor"/>
          <c:x val="0.04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2"/>
          <c:w val="0.986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800000"/>
              </a:solidFill>
            </c:spPr>
          </c:dPt>
          <c:dPt>
            <c:idx val="4"/>
            <c:invertIfNegative val="0"/>
            <c:spPr>
              <a:solidFill>
                <a:srgbClr val="333300"/>
              </a:solidFill>
            </c:spPr>
          </c:dPt>
          <c:dPt>
            <c:idx val="5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75" b="1" i="0" u="none" baseline="0"/>
                  </a:pPr>
                </a:p>
              </c:txPr>
              <c:numFmt formatCode="#,##0.00\ &quot;€&quot;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€&quot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Φύλλο1!$B$9:$B$14</c:f>
              <c:strCache>
                <c:ptCount val="6"/>
                <c:pt idx="0">
                  <c:v>ΠΕΤΡΕΛΑΙΟ</c:v>
                </c:pt>
                <c:pt idx="1">
                  <c:v>ΑΝΤΛΙΑ ΘΕΡΜΟΤΗΤΑΣ</c:v>
                </c:pt>
                <c:pt idx="2">
                  <c:v>ΑΕΡΙΟ</c:v>
                </c:pt>
                <c:pt idx="3">
                  <c:v>ΞΥΛΟ</c:v>
                </c:pt>
                <c:pt idx="4">
                  <c:v>PELLET</c:v>
                </c:pt>
                <c:pt idx="5">
                  <c:v>ΗΛΕΚΤΡΙΚΕΣ ΑΝΤΙΣΤΑΣΕΙΣ</c:v>
                </c:pt>
              </c:strCache>
            </c:strRef>
          </c:cat>
          <c:val>
            <c:numRef>
              <c:f>Φύλλο1!$C$9:$C$14</c:f>
              <c:numCache>
                <c:ptCount val="6"/>
                <c:pt idx="0">
                  <c:v>2284.517647058824</c:v>
                </c:pt>
                <c:pt idx="1">
                  <c:v>811.6433047125001</c:v>
                </c:pt>
                <c:pt idx="2">
                  <c:v>1266.0504201680676</c:v>
                </c:pt>
                <c:pt idx="3">
                  <c:v>990.7346938775513</c:v>
                </c:pt>
                <c:pt idx="4">
                  <c:v>1153.242081447964</c:v>
                </c:pt>
                <c:pt idx="5">
                  <c:v>2836.438332545455</c:v>
                </c:pt>
              </c:numCache>
            </c:numRef>
          </c:val>
        </c:ser>
        <c:axId val="53278621"/>
        <c:axId val="9745542"/>
      </c:bar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9745542"/>
        <c:crosses val="autoZero"/>
        <c:auto val="1"/>
        <c:lblOffset val="100"/>
        <c:noMultiLvlLbl val="0"/>
      </c:catAx>
      <c:valAx>
        <c:axId val="9745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/>
            </a:pPr>
          </a:p>
        </c:txPr>
        <c:crossAx val="53278621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1" name="Chart 3"/>
        <xdr:cNvGraphicFramePr/>
      </xdr:nvGraphicFramePr>
      <xdr:xfrm>
        <a:off x="4352925" y="0"/>
        <a:ext cx="8229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57150</xdr:colOff>
      <xdr:row>3</xdr:row>
      <xdr:rowOff>190500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3695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35</xdr:row>
      <xdr:rowOff>66675</xdr:rowOff>
    </xdr:from>
    <xdr:to>
      <xdr:col>2</xdr:col>
      <xdr:colOff>180975</xdr:colOff>
      <xdr:row>39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6229350"/>
          <a:ext cx="3714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2</xdr:col>
      <xdr:colOff>1724025</xdr:colOff>
      <xdr:row>1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3209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2933700</xdr:colOff>
      <xdr:row>0</xdr:row>
      <xdr:rowOff>66675</xdr:rowOff>
    </xdr:from>
    <xdr:to>
      <xdr:col>11</xdr:col>
      <xdr:colOff>771525</xdr:colOff>
      <xdr:row>0</xdr:row>
      <xdr:rowOff>781050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73200" y="66675"/>
          <a:ext cx="2409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5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9.125" style="3" customWidth="1"/>
    <col min="2" max="2" width="38.875" style="3" customWidth="1"/>
    <col min="3" max="3" width="9.125" style="7" customWidth="1"/>
  </cols>
  <sheetData>
    <row r="1" ht="15.75"/>
    <row r="2" ht="15.75"/>
    <row r="3" ht="15.75"/>
    <row r="4" ht="16.5" thickBot="1"/>
    <row r="5" spans="1:3" ht="16.5" thickBot="1">
      <c r="A5" s="92" t="s">
        <v>107</v>
      </c>
      <c r="B5" s="92"/>
      <c r="C5" s="61">
        <v>18</v>
      </c>
    </row>
    <row r="6" spans="1:3" ht="16.5" thickBot="1">
      <c r="A6" s="92" t="s">
        <v>108</v>
      </c>
      <c r="B6" s="92"/>
      <c r="C6" s="8">
        <v>20</v>
      </c>
    </row>
    <row r="7" spans="1:3" ht="15.75">
      <c r="A7" s="92" t="s">
        <v>101</v>
      </c>
      <c r="B7" s="92"/>
      <c r="C7" s="71">
        <f>'ΥΠΟΛΟΓΙΣΤΙΚΟ ΠΡΟΓΡΑΜΜΑ'!D6</f>
        <v>18</v>
      </c>
    </row>
    <row r="8" spans="1:3" ht="5.25" customHeight="1" thickBot="1">
      <c r="A8" s="72"/>
      <c r="B8" s="72"/>
      <c r="C8" s="73"/>
    </row>
    <row r="9" spans="1:3" ht="16.5" thickBot="1">
      <c r="A9" s="64" t="s">
        <v>115</v>
      </c>
      <c r="B9" s="4"/>
      <c r="C9" s="8">
        <v>1.4</v>
      </c>
    </row>
    <row r="10" spans="1:3" ht="16.5" thickBot="1">
      <c r="A10" s="85" t="s">
        <v>109</v>
      </c>
      <c r="B10" s="4"/>
      <c r="C10" s="8">
        <v>85</v>
      </c>
    </row>
    <row r="11" spans="1:3" ht="4.5" customHeight="1" thickBot="1">
      <c r="A11" s="74"/>
      <c r="B11" s="75"/>
      <c r="C11" s="76"/>
    </row>
    <row r="12" spans="1:3" ht="16.5" thickBot="1">
      <c r="A12" s="5" t="s">
        <v>72</v>
      </c>
      <c r="B12" s="6"/>
      <c r="C12" s="8">
        <v>0.075</v>
      </c>
    </row>
    <row r="13" spans="1:3" ht="16.5" thickBot="1">
      <c r="A13" s="83" t="s">
        <v>102</v>
      </c>
      <c r="B13" s="84"/>
      <c r="C13" s="8">
        <v>85</v>
      </c>
    </row>
    <row r="14" spans="1:3" ht="3.75" customHeight="1" thickBot="1">
      <c r="A14" s="66"/>
      <c r="B14" s="77"/>
      <c r="C14" s="76"/>
    </row>
    <row r="15" spans="1:3" ht="18" customHeight="1" thickBot="1">
      <c r="A15" s="93" t="s">
        <v>110</v>
      </c>
      <c r="B15" s="94"/>
      <c r="C15" s="8">
        <v>3.2</v>
      </c>
    </row>
    <row r="16" spans="1:3" ht="13.5" customHeight="1" thickBot="1">
      <c r="A16" s="90" t="s">
        <v>103</v>
      </c>
      <c r="B16" s="91"/>
      <c r="C16" s="86">
        <v>0.1529229</v>
      </c>
    </row>
    <row r="17" spans="1:3" ht="13.5" customHeight="1" thickBot="1">
      <c r="A17" s="90" t="s">
        <v>104</v>
      </c>
      <c r="B17" s="91"/>
      <c r="C17" s="86">
        <v>0.1780654</v>
      </c>
    </row>
    <row r="18" spans="1:3" ht="13.5" customHeight="1" thickBot="1">
      <c r="A18" s="90" t="s">
        <v>105</v>
      </c>
      <c r="B18" s="91"/>
      <c r="C18" s="86">
        <v>0.1814554</v>
      </c>
    </row>
    <row r="19" spans="1:3" ht="14.25" customHeight="1" thickBot="1">
      <c r="A19" s="95" t="s">
        <v>106</v>
      </c>
      <c r="B19" s="96"/>
      <c r="C19" s="86">
        <v>0.1928119</v>
      </c>
    </row>
    <row r="20" spans="1:3" ht="4.5" customHeight="1" thickBot="1">
      <c r="A20" s="78"/>
      <c r="B20" s="78"/>
      <c r="C20" s="68"/>
    </row>
    <row r="21" spans="1:15" ht="15.75" customHeight="1" thickBot="1">
      <c r="A21" s="65" t="s">
        <v>111</v>
      </c>
      <c r="B21" s="60"/>
      <c r="C21" s="8">
        <v>0.2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ht="15.75" customHeight="1" thickBot="1">
      <c r="A22" s="62" t="s">
        <v>112</v>
      </c>
      <c r="B22" s="63"/>
      <c r="C22" s="61">
        <v>70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3.75" customHeight="1" thickBot="1">
      <c r="A23" s="69"/>
      <c r="B23" s="70"/>
      <c r="C23" s="6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5.75" customHeight="1" thickBot="1">
      <c r="A24" s="79" t="s">
        <v>113</v>
      </c>
      <c r="B24" s="80"/>
      <c r="C24" s="61">
        <v>0.35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ht="15.75" customHeight="1" thickBot="1">
      <c r="A25" s="81" t="s">
        <v>114</v>
      </c>
      <c r="B25" s="82"/>
      <c r="C25" s="61">
        <v>85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</row>
    <row r="27" spans="1:15" ht="15.75" customHeight="1">
      <c r="A27" s="97" t="s">
        <v>3</v>
      </c>
      <c r="B27" s="98"/>
      <c r="C27" s="9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5.75" customHeight="1">
      <c r="A28" s="100" t="s">
        <v>20</v>
      </c>
      <c r="B28" s="23" t="s">
        <v>83</v>
      </c>
      <c r="C28" s="15">
        <v>2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5" ht="15.75" customHeight="1">
      <c r="A29" s="101"/>
      <c r="B29" s="23" t="s">
        <v>84</v>
      </c>
      <c r="C29" s="15">
        <v>4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5.75" customHeight="1">
      <c r="A30" s="101"/>
      <c r="B30" s="23" t="s">
        <v>82</v>
      </c>
      <c r="C30" s="15">
        <v>12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ht="15.75" customHeight="1">
      <c r="A31" s="101"/>
      <c r="B31" s="23" t="s">
        <v>85</v>
      </c>
      <c r="C31" s="15">
        <v>12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ht="15.75" customHeight="1">
      <c r="A32" s="101"/>
      <c r="B32" s="23" t="s">
        <v>86</v>
      </c>
      <c r="C32" s="15">
        <v>12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1:15" ht="15.75" customHeight="1">
      <c r="A33" s="101"/>
      <c r="B33" s="23" t="s">
        <v>87</v>
      </c>
      <c r="C33" s="15">
        <v>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15.75" customHeight="1">
      <c r="A34" s="102"/>
      <c r="B34" s="23" t="s">
        <v>88</v>
      </c>
      <c r="C34" s="15">
        <v>2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.75" customHeight="1">
      <c r="A35" s="103" t="s">
        <v>89</v>
      </c>
      <c r="B35" s="104"/>
      <c r="C35" s="12">
        <f>(C28*31)+(C29*30)+(C30*31)+(C31*31)+(C32*28)+(C33*31)+(C34*30)</f>
        <v>1446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1:15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15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1:15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1:15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5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1:15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1:15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5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1:15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</sheetData>
  <sheetProtection selectLockedCells="1"/>
  <mergeCells count="11">
    <mergeCell ref="A19:B19"/>
    <mergeCell ref="A27:C27"/>
    <mergeCell ref="A28:A34"/>
    <mergeCell ref="A35:B35"/>
    <mergeCell ref="A16:B16"/>
    <mergeCell ref="A17:B17"/>
    <mergeCell ref="A18:B18"/>
    <mergeCell ref="A5:B5"/>
    <mergeCell ref="A6:B6"/>
    <mergeCell ref="A7:B7"/>
    <mergeCell ref="A15:B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">
      <selection activeCell="K28" sqref="K28"/>
    </sheetView>
  </sheetViews>
  <sheetFormatPr defaultColWidth="9.00390625" defaultRowHeight="12.75"/>
  <cols>
    <col min="1" max="1" width="4.25390625" style="2" customWidth="1"/>
    <col min="2" max="2" width="22.375" style="1" customWidth="1"/>
    <col min="3" max="3" width="25.25390625" style="0" customWidth="1"/>
    <col min="4" max="4" width="8.875" style="0" customWidth="1"/>
    <col min="5" max="5" width="0.37109375" style="0" customWidth="1"/>
    <col min="6" max="6" width="4.375" style="2" customWidth="1"/>
    <col min="7" max="7" width="8.25390625" style="2" customWidth="1"/>
    <col min="8" max="8" width="53.375" style="0" customWidth="1"/>
    <col min="9" max="9" width="11.375" style="0" customWidth="1"/>
    <col min="11" max="11" width="60.00390625" style="0" customWidth="1"/>
    <col min="12" max="12" width="12.875" style="0" customWidth="1"/>
  </cols>
  <sheetData>
    <row r="1" spans="3:12" ht="68.25" customHeight="1"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33.75" customHeight="1">
      <c r="A2" s="164" t="s">
        <v>122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9" s="13" customFormat="1" ht="15" customHeight="1">
      <c r="A3" s="9" t="s">
        <v>0</v>
      </c>
      <c r="B3" s="10"/>
      <c r="C3" s="10"/>
      <c r="D3" s="10"/>
      <c r="E3" s="11"/>
      <c r="F3" s="9" t="s">
        <v>0</v>
      </c>
      <c r="G3" s="9"/>
      <c r="H3" s="12"/>
      <c r="I3" s="12"/>
    </row>
    <row r="4" spans="1:9" s="13" customFormat="1" ht="15" customHeight="1">
      <c r="A4" s="14">
        <v>1</v>
      </c>
      <c r="B4" s="169" t="s">
        <v>12</v>
      </c>
      <c r="C4" s="170"/>
      <c r="D4" s="15">
        <f>ΔΙΑΓΡΑΜΜΑΤΑ!C5</f>
        <v>18</v>
      </c>
      <c r="E4" s="16"/>
      <c r="F4" s="14">
        <v>26</v>
      </c>
      <c r="G4" s="14"/>
      <c r="H4" s="17" t="s">
        <v>52</v>
      </c>
      <c r="I4" s="18">
        <f>D25+D26+D27+D28+D29+D30+D31</f>
        <v>14563.800000000003</v>
      </c>
    </row>
    <row r="5" spans="1:9" s="13" customFormat="1" ht="15" customHeight="1">
      <c r="A5" s="14">
        <v>2</v>
      </c>
      <c r="B5" s="169" t="s">
        <v>13</v>
      </c>
      <c r="C5" s="170"/>
      <c r="D5" s="15">
        <f>ΔΙΑΓΡΑΜΜΑΤΑ!C6</f>
        <v>20</v>
      </c>
      <c r="E5" s="16"/>
      <c r="F5" s="19"/>
      <c r="G5" s="19"/>
      <c r="H5" s="20"/>
      <c r="I5" s="20"/>
    </row>
    <row r="6" spans="1:12" s="13" customFormat="1" ht="15" customHeight="1">
      <c r="A6" s="14">
        <v>3</v>
      </c>
      <c r="B6" s="169" t="s">
        <v>14</v>
      </c>
      <c r="C6" s="170"/>
      <c r="D6" s="12">
        <f>D4*(D5/20)</f>
        <v>18</v>
      </c>
      <c r="E6" s="16"/>
      <c r="F6" s="14">
        <v>27</v>
      </c>
      <c r="G6" s="21"/>
      <c r="H6" s="167" t="s">
        <v>9</v>
      </c>
      <c r="I6" s="168"/>
      <c r="K6" s="165" t="s">
        <v>121</v>
      </c>
      <c r="L6" s="166"/>
    </row>
    <row r="7" spans="1:12" s="13" customFormat="1" ht="15" customHeight="1">
      <c r="A7" s="14"/>
      <c r="B7" s="97" t="s">
        <v>1</v>
      </c>
      <c r="C7" s="98"/>
      <c r="D7" s="99"/>
      <c r="E7" s="16"/>
      <c r="F7" s="14">
        <v>28</v>
      </c>
      <c r="G7" s="133" t="s">
        <v>57</v>
      </c>
      <c r="H7" s="22" t="s">
        <v>96</v>
      </c>
      <c r="I7" s="15">
        <v>900</v>
      </c>
      <c r="K7" s="22" t="s">
        <v>119</v>
      </c>
      <c r="L7" s="87">
        <f>ΔΙΑΓΡΑΜΜΑΤΑ!C19</f>
        <v>0.1928119</v>
      </c>
    </row>
    <row r="8" spans="1:12" s="13" customFormat="1" ht="15" customHeight="1">
      <c r="A8" s="14">
        <v>4</v>
      </c>
      <c r="B8" s="152" t="s">
        <v>19</v>
      </c>
      <c r="C8" s="23" t="s">
        <v>22</v>
      </c>
      <c r="D8" s="15">
        <v>15</v>
      </c>
      <c r="E8" s="16"/>
      <c r="F8" s="14">
        <v>29</v>
      </c>
      <c r="G8" s="134"/>
      <c r="H8" s="22" t="s">
        <v>97</v>
      </c>
      <c r="I8" s="15">
        <f>ΔΙΑΓΡΑΜΜΑΤΑ!C9</f>
        <v>1.4</v>
      </c>
      <c r="K8" s="24" t="s">
        <v>123</v>
      </c>
      <c r="L8" s="88">
        <f>I4</f>
        <v>14563.800000000003</v>
      </c>
    </row>
    <row r="9" spans="1:12" s="13" customFormat="1" ht="15" customHeight="1">
      <c r="A9" s="14">
        <v>5</v>
      </c>
      <c r="B9" s="153"/>
      <c r="C9" s="23" t="s">
        <v>23</v>
      </c>
      <c r="D9" s="15">
        <v>12</v>
      </c>
      <c r="E9" s="16"/>
      <c r="F9" s="14">
        <v>30</v>
      </c>
      <c r="G9" s="134"/>
      <c r="H9" s="22" t="s">
        <v>98</v>
      </c>
      <c r="I9" s="15">
        <f>ΔΙΑΓΡΑΜΜΑΤΑ!C10</f>
        <v>85</v>
      </c>
      <c r="K9" s="26" t="s">
        <v>124</v>
      </c>
      <c r="L9" s="89">
        <f>L8*L7/0.99</f>
        <v>2836.438332545455</v>
      </c>
    </row>
    <row r="10" spans="1:9" s="13" customFormat="1" ht="15" customHeight="1">
      <c r="A10" s="14">
        <v>6</v>
      </c>
      <c r="B10" s="153"/>
      <c r="C10" s="23" t="s">
        <v>24</v>
      </c>
      <c r="D10" s="15">
        <v>9</v>
      </c>
      <c r="E10" s="16"/>
      <c r="F10" s="14">
        <v>31</v>
      </c>
      <c r="G10" s="135"/>
      <c r="H10" s="22" t="s">
        <v>99</v>
      </c>
      <c r="I10" s="15">
        <v>42000</v>
      </c>
    </row>
    <row r="11" spans="1:12" s="13" customFormat="1" ht="15" customHeight="1">
      <c r="A11" s="14">
        <v>7</v>
      </c>
      <c r="B11" s="153"/>
      <c r="C11" s="23" t="s">
        <v>25</v>
      </c>
      <c r="D11" s="15">
        <v>9</v>
      </c>
      <c r="E11" s="16"/>
      <c r="F11" s="14">
        <v>32</v>
      </c>
      <c r="G11" s="14"/>
      <c r="H11" s="24" t="s">
        <v>44</v>
      </c>
      <c r="I11" s="25">
        <f>(I4*3600*100)/(I10*I9)</f>
        <v>1468.6184873949583</v>
      </c>
      <c r="K11" s="162" t="s">
        <v>117</v>
      </c>
      <c r="L11" s="162"/>
    </row>
    <row r="12" spans="1:12" s="13" customFormat="1" ht="15" customHeight="1">
      <c r="A12" s="14">
        <v>8</v>
      </c>
      <c r="B12" s="153"/>
      <c r="C12" s="23" t="s">
        <v>26</v>
      </c>
      <c r="D12" s="15">
        <v>8</v>
      </c>
      <c r="E12" s="16"/>
      <c r="F12" s="14">
        <v>33</v>
      </c>
      <c r="G12" s="14"/>
      <c r="H12" s="26" t="s">
        <v>45</v>
      </c>
      <c r="I12" s="27">
        <f>(I11*I8*1000)/I7</f>
        <v>2284.517647058824</v>
      </c>
      <c r="K12" s="22" t="s">
        <v>74</v>
      </c>
      <c r="L12" s="15">
        <f>ΔΙΑΓΡΑΜΜΑΤΑ!C21</f>
        <v>0.2</v>
      </c>
    </row>
    <row r="13" spans="1:12" s="13" customFormat="1" ht="15" customHeight="1">
      <c r="A13" s="14">
        <v>9</v>
      </c>
      <c r="B13" s="153"/>
      <c r="C13" s="23" t="s">
        <v>27</v>
      </c>
      <c r="D13" s="15">
        <v>7</v>
      </c>
      <c r="E13" s="16"/>
      <c r="F13" s="19">
        <v>34</v>
      </c>
      <c r="G13" s="28"/>
      <c r="H13" s="159" t="s">
        <v>11</v>
      </c>
      <c r="I13" s="160"/>
      <c r="K13" s="22" t="s">
        <v>94</v>
      </c>
      <c r="L13" s="15">
        <f>ΔΙΑΓΡΑΜΜΑΤΑ!C22</f>
        <v>70</v>
      </c>
    </row>
    <row r="14" spans="1:14" s="13" customFormat="1" ht="15" customHeight="1">
      <c r="A14" s="14">
        <v>10</v>
      </c>
      <c r="B14" s="154"/>
      <c r="C14" s="23" t="s">
        <v>28</v>
      </c>
      <c r="D14" s="15">
        <v>10</v>
      </c>
      <c r="E14" s="16"/>
      <c r="F14" s="14">
        <v>35</v>
      </c>
      <c r="G14" s="14" t="s">
        <v>57</v>
      </c>
      <c r="H14" s="22" t="s">
        <v>100</v>
      </c>
      <c r="I14" s="15">
        <f>ΔΙΑΓΡΑΜΜΑΤΑ!C15</f>
        <v>3.2</v>
      </c>
      <c r="K14" s="22" t="s">
        <v>95</v>
      </c>
      <c r="L14" s="15">
        <v>15120</v>
      </c>
      <c r="N14" s="13" t="s">
        <v>73</v>
      </c>
    </row>
    <row r="15" spans="1:12" s="13" customFormat="1" ht="15" customHeight="1">
      <c r="A15" s="14"/>
      <c r="B15" s="97" t="s">
        <v>3</v>
      </c>
      <c r="C15" s="98"/>
      <c r="D15" s="99"/>
      <c r="E15" s="16"/>
      <c r="F15" s="14">
        <v>36</v>
      </c>
      <c r="G15" s="29"/>
      <c r="H15" s="122" t="s">
        <v>15</v>
      </c>
      <c r="I15" s="157">
        <f>I4/I14</f>
        <v>4551.187500000001</v>
      </c>
      <c r="K15" s="24" t="s">
        <v>75</v>
      </c>
      <c r="L15" s="25">
        <f>(I4*3600*100)/(L14*L13)</f>
        <v>4953.673469387756</v>
      </c>
    </row>
    <row r="16" spans="1:12" s="13" customFormat="1" ht="15" customHeight="1">
      <c r="A16" s="14">
        <v>11</v>
      </c>
      <c r="B16" s="152" t="s">
        <v>20</v>
      </c>
      <c r="C16" s="23" t="s">
        <v>37</v>
      </c>
      <c r="D16" s="15">
        <f>ΔΙΑΓΡΑΜΜΑΤΑ!C28</f>
        <v>2</v>
      </c>
      <c r="E16" s="16"/>
      <c r="F16" s="14"/>
      <c r="G16" s="30"/>
      <c r="H16" s="123"/>
      <c r="I16" s="158"/>
      <c r="K16" s="26" t="s">
        <v>78</v>
      </c>
      <c r="L16" s="27">
        <f>(L15*L12)</f>
        <v>990.7346938775513</v>
      </c>
    </row>
    <row r="17" spans="1:9" s="13" customFormat="1" ht="15" customHeight="1">
      <c r="A17" s="14">
        <v>12</v>
      </c>
      <c r="B17" s="153"/>
      <c r="C17" s="23" t="s">
        <v>39</v>
      </c>
      <c r="D17" s="15">
        <f>ΔΙΑΓΡΑΜΜΑΤΑ!C29</f>
        <v>4</v>
      </c>
      <c r="E17" s="16"/>
      <c r="F17" s="14">
        <v>37</v>
      </c>
      <c r="G17" s="21"/>
      <c r="H17" s="161" t="s">
        <v>53</v>
      </c>
      <c r="I17" s="127"/>
    </row>
    <row r="18" spans="1:12" s="13" customFormat="1" ht="15" customHeight="1">
      <c r="A18" s="14">
        <v>13</v>
      </c>
      <c r="B18" s="153"/>
      <c r="C18" s="23" t="s">
        <v>38</v>
      </c>
      <c r="D18" s="15">
        <f>ΔΙΑΓΡΑΜΜΑΤΑ!C30</f>
        <v>12</v>
      </c>
      <c r="E18" s="16"/>
      <c r="F18" s="14">
        <v>38</v>
      </c>
      <c r="G18" s="21"/>
      <c r="H18" s="155" t="s">
        <v>4</v>
      </c>
      <c r="I18" s="156"/>
      <c r="K18" s="162" t="s">
        <v>118</v>
      </c>
      <c r="L18" s="162"/>
    </row>
    <row r="19" spans="1:12" s="13" customFormat="1" ht="15" customHeight="1">
      <c r="A19" s="14">
        <v>14</v>
      </c>
      <c r="B19" s="153"/>
      <c r="C19" s="23" t="s">
        <v>40</v>
      </c>
      <c r="D19" s="15">
        <f>ΔΙΑΓΡΑΜΜΑΤΑ!C31</f>
        <v>12</v>
      </c>
      <c r="E19" s="16"/>
      <c r="F19" s="14">
        <v>39</v>
      </c>
      <c r="G19" s="133" t="s">
        <v>57</v>
      </c>
      <c r="H19" s="22" t="s">
        <v>59</v>
      </c>
      <c r="I19" s="15">
        <v>0.24</v>
      </c>
      <c r="K19" s="22" t="s">
        <v>93</v>
      </c>
      <c r="L19" s="15">
        <f>ΔΙΑΓΡΑΜΜΑΤΑ!C24</f>
        <v>0.35</v>
      </c>
    </row>
    <row r="20" spans="1:12" s="13" customFormat="1" ht="15" customHeight="1">
      <c r="A20" s="14">
        <v>15</v>
      </c>
      <c r="B20" s="153"/>
      <c r="C20" s="23" t="s">
        <v>41</v>
      </c>
      <c r="D20" s="15">
        <f>ΔΙΑΓΡΑΜΜΑΤΑ!C32</f>
        <v>12</v>
      </c>
      <c r="E20" s="16"/>
      <c r="F20" s="14">
        <v>40</v>
      </c>
      <c r="G20" s="134"/>
      <c r="H20" s="22" t="s">
        <v>60</v>
      </c>
      <c r="I20" s="15">
        <v>0.24</v>
      </c>
      <c r="K20" s="22" t="s">
        <v>91</v>
      </c>
      <c r="L20" s="15">
        <f>ΔΙΑΓΡΑΜΜΑΤΑ!$C$25</f>
        <v>85</v>
      </c>
    </row>
    <row r="21" spans="1:12" s="13" customFormat="1" ht="15" customHeight="1">
      <c r="A21" s="14">
        <v>16</v>
      </c>
      <c r="B21" s="153"/>
      <c r="C21" s="23" t="s">
        <v>42</v>
      </c>
      <c r="D21" s="15">
        <f>ΔΙΑΓΡΑΜΜΑΤΑ!C33</f>
        <v>4</v>
      </c>
      <c r="E21" s="16"/>
      <c r="F21" s="14">
        <v>41</v>
      </c>
      <c r="G21" s="134"/>
      <c r="H21" s="22" t="s">
        <v>61</v>
      </c>
      <c r="I21" s="15">
        <v>0.12</v>
      </c>
      <c r="K21" s="22" t="s">
        <v>92</v>
      </c>
      <c r="L21" s="15">
        <v>18720</v>
      </c>
    </row>
    <row r="22" spans="1:12" s="13" customFormat="1" ht="15" customHeight="1">
      <c r="A22" s="14">
        <v>17</v>
      </c>
      <c r="B22" s="154"/>
      <c r="C22" s="23" t="s">
        <v>43</v>
      </c>
      <c r="D22" s="15">
        <f>ΔΙΑΓΡΑΜΜΑΤΑ!C34</f>
        <v>2</v>
      </c>
      <c r="E22" s="16"/>
      <c r="F22" s="14">
        <v>42</v>
      </c>
      <c r="G22" s="135"/>
      <c r="H22" s="22" t="s">
        <v>62</v>
      </c>
      <c r="I22" s="31">
        <v>0.4</v>
      </c>
      <c r="K22" s="24" t="s">
        <v>76</v>
      </c>
      <c r="L22" s="25">
        <f>(L8*3600*100)/(L21*L20)</f>
        <v>3294.9773755656115</v>
      </c>
    </row>
    <row r="23" spans="1:12" s="13" customFormat="1" ht="15" customHeight="1">
      <c r="A23" s="14">
        <v>18</v>
      </c>
      <c r="B23" s="103" t="s">
        <v>29</v>
      </c>
      <c r="C23" s="104"/>
      <c r="D23" s="12">
        <f>(D16*31)+(D17*30)+(D18*31)+(D19*31)+(D20*28)+(D21*31)+(D22*30)</f>
        <v>1446</v>
      </c>
      <c r="E23" s="16"/>
      <c r="F23" s="14"/>
      <c r="G23" s="14"/>
      <c r="H23" s="22"/>
      <c r="I23" s="15"/>
      <c r="K23" s="26" t="s">
        <v>77</v>
      </c>
      <c r="L23" s="27">
        <f>(L22*L19)</f>
        <v>1153.242081447964</v>
      </c>
    </row>
    <row r="24" spans="1:9" s="13" customFormat="1" ht="15" customHeight="1">
      <c r="A24" s="14"/>
      <c r="B24" s="97" t="s">
        <v>2</v>
      </c>
      <c r="C24" s="98"/>
      <c r="D24" s="99"/>
      <c r="E24" s="16"/>
      <c r="F24" s="14">
        <v>43</v>
      </c>
      <c r="G24" s="133" t="s">
        <v>57</v>
      </c>
      <c r="H24" s="22" t="s">
        <v>63</v>
      </c>
      <c r="I24" s="15">
        <f>ΔΙΑΓΡΑΜΜΑΤΑ!C16</f>
        <v>0.1529229</v>
      </c>
    </row>
    <row r="25" spans="1:10" s="13" customFormat="1" ht="15" customHeight="1">
      <c r="A25" s="14">
        <v>19</v>
      </c>
      <c r="B25" s="152" t="s">
        <v>21</v>
      </c>
      <c r="C25" s="23" t="s">
        <v>30</v>
      </c>
      <c r="D25" s="32">
        <f>$D$6*(($D$5-$D8)/$D$5)*$D16*31</f>
        <v>279</v>
      </c>
      <c r="E25" s="33"/>
      <c r="F25" s="14">
        <v>44</v>
      </c>
      <c r="G25" s="134"/>
      <c r="H25" s="22" t="s">
        <v>64</v>
      </c>
      <c r="I25" s="15">
        <f>ΔΙΑΓΡΑΜΜΑΤΑ!C17</f>
        <v>0.1780654</v>
      </c>
      <c r="J25" s="34"/>
    </row>
    <row r="26" spans="1:9" s="13" customFormat="1" ht="15" customHeight="1">
      <c r="A26" s="14">
        <v>20</v>
      </c>
      <c r="B26" s="153"/>
      <c r="C26" s="23" t="s">
        <v>31</v>
      </c>
      <c r="D26" s="32">
        <f aca="true" t="shared" si="0" ref="D26:D31">$D$6*(($D$5-$D9)/$D$5)*$D17*31</f>
        <v>892.8000000000001</v>
      </c>
      <c r="E26" s="16"/>
      <c r="F26" s="14">
        <v>45</v>
      </c>
      <c r="G26" s="134"/>
      <c r="H26" s="22" t="s">
        <v>65</v>
      </c>
      <c r="I26" s="15">
        <f>ΔΙΑΓΡΑΜΜΑΤΑ!C18</f>
        <v>0.1814554</v>
      </c>
    </row>
    <row r="27" spans="1:9" s="13" customFormat="1" ht="15" customHeight="1">
      <c r="A27" s="14">
        <v>21</v>
      </c>
      <c r="B27" s="153"/>
      <c r="C27" s="23" t="s">
        <v>32</v>
      </c>
      <c r="D27" s="32">
        <f t="shared" si="0"/>
        <v>3682.8</v>
      </c>
      <c r="E27" s="16"/>
      <c r="F27" s="14">
        <v>46</v>
      </c>
      <c r="G27" s="135"/>
      <c r="H27" s="22" t="s">
        <v>66</v>
      </c>
      <c r="I27" s="15">
        <f>ΔΙΑΓΡΑΜΜΑΤΑ!C19</f>
        <v>0.1928119</v>
      </c>
    </row>
    <row r="28" spans="1:9" s="13" customFormat="1" ht="15" customHeight="1">
      <c r="A28" s="14">
        <v>22</v>
      </c>
      <c r="B28" s="153"/>
      <c r="C28" s="23" t="s">
        <v>33</v>
      </c>
      <c r="D28" s="32">
        <f t="shared" si="0"/>
        <v>3682.8</v>
      </c>
      <c r="E28" s="16"/>
      <c r="F28" s="14"/>
      <c r="G28" s="14"/>
      <c r="H28" s="22"/>
      <c r="I28" s="12"/>
    </row>
    <row r="29" spans="1:9" s="13" customFormat="1" ht="15" customHeight="1">
      <c r="A29" s="14">
        <v>23</v>
      </c>
      <c r="B29" s="153"/>
      <c r="C29" s="23" t="s">
        <v>34</v>
      </c>
      <c r="D29" s="32">
        <f t="shared" si="0"/>
        <v>4017.6</v>
      </c>
      <c r="E29" s="16"/>
      <c r="F29" s="14">
        <v>47</v>
      </c>
      <c r="G29" s="130" t="s">
        <v>58</v>
      </c>
      <c r="H29" s="22" t="s">
        <v>67</v>
      </c>
      <c r="I29" s="35">
        <f>$I19*$I24*$I$15</f>
        <v>167.03538982650002</v>
      </c>
    </row>
    <row r="30" spans="1:9" s="13" customFormat="1" ht="15" customHeight="1">
      <c r="A30" s="14">
        <v>24</v>
      </c>
      <c r="B30" s="153"/>
      <c r="C30" s="23" t="s">
        <v>35</v>
      </c>
      <c r="D30" s="32">
        <f t="shared" si="0"/>
        <v>1450.8000000000002</v>
      </c>
      <c r="E30" s="16"/>
      <c r="F30" s="14">
        <v>48</v>
      </c>
      <c r="G30" s="131"/>
      <c r="H30" s="22" t="s">
        <v>68</v>
      </c>
      <c r="I30" s="35">
        <f>$I20*$I25*$I$15</f>
        <v>194.49816543900005</v>
      </c>
    </row>
    <row r="31" spans="1:9" s="13" customFormat="1" ht="15" customHeight="1">
      <c r="A31" s="14">
        <v>25</v>
      </c>
      <c r="B31" s="154"/>
      <c r="C31" s="23" t="s">
        <v>36</v>
      </c>
      <c r="D31" s="32">
        <f t="shared" si="0"/>
        <v>558</v>
      </c>
      <c r="E31" s="16"/>
      <c r="F31" s="14">
        <v>49</v>
      </c>
      <c r="G31" s="131"/>
      <c r="H31" s="22" t="s">
        <v>69</v>
      </c>
      <c r="I31" s="35">
        <f>$I21*$I26*$I$15</f>
        <v>99.10050579450001</v>
      </c>
    </row>
    <row r="32" spans="1:9" s="13" customFormat="1" ht="15" customHeight="1">
      <c r="A32" s="19"/>
      <c r="B32" s="36"/>
      <c r="C32" s="20"/>
      <c r="D32" s="20"/>
      <c r="E32" s="16"/>
      <c r="F32" s="14">
        <v>50</v>
      </c>
      <c r="G32" s="132"/>
      <c r="H32" s="22" t="s">
        <v>70</v>
      </c>
      <c r="I32" s="35">
        <f>$I22*$I27*$I$15</f>
        <v>351.0092436525001</v>
      </c>
    </row>
    <row r="33" spans="1:9" s="13" customFormat="1" ht="15" customHeight="1" thickBot="1">
      <c r="A33" s="121" t="s">
        <v>5</v>
      </c>
      <c r="B33" s="121"/>
      <c r="C33" s="121"/>
      <c r="D33" s="121"/>
      <c r="E33" s="16"/>
      <c r="F33" s="14"/>
      <c r="G33" s="14"/>
      <c r="H33" s="12"/>
      <c r="I33" s="35"/>
    </row>
    <row r="34" spans="1:9" s="13" customFormat="1" ht="15" customHeight="1">
      <c r="A34" s="115" t="s">
        <v>6</v>
      </c>
      <c r="B34" s="116"/>
      <c r="C34" s="116"/>
      <c r="D34" s="117"/>
      <c r="E34" s="16"/>
      <c r="F34" s="14">
        <v>51</v>
      </c>
      <c r="G34" s="14"/>
      <c r="H34" s="26" t="s">
        <v>50</v>
      </c>
      <c r="I34" s="37">
        <f>I29+I30+I31+I32</f>
        <v>811.6433047125001</v>
      </c>
    </row>
    <row r="35" spans="1:9" s="13" customFormat="1" ht="15" customHeight="1">
      <c r="A35" s="136"/>
      <c r="B35" s="137"/>
      <c r="C35" s="137"/>
      <c r="D35" s="138"/>
      <c r="E35" s="16"/>
      <c r="F35" s="14">
        <v>52</v>
      </c>
      <c r="G35" s="38"/>
      <c r="H35" s="124" t="s">
        <v>51</v>
      </c>
      <c r="I35" s="128">
        <f>I12-I34</f>
        <v>1472.8743423463238</v>
      </c>
    </row>
    <row r="36" spans="1:9" s="13" customFormat="1" ht="15" customHeight="1" thickBot="1">
      <c r="A36" s="118"/>
      <c r="B36" s="119"/>
      <c r="C36" s="119"/>
      <c r="D36" s="120"/>
      <c r="E36" s="39"/>
      <c r="F36" s="19"/>
      <c r="G36" s="19"/>
      <c r="H36" s="125"/>
      <c r="I36" s="129"/>
    </row>
    <row r="37" spans="1:9" s="13" customFormat="1" ht="15" customHeight="1">
      <c r="A37" s="139" t="s">
        <v>125</v>
      </c>
      <c r="B37" s="140"/>
      <c r="C37" s="140"/>
      <c r="D37" s="141"/>
      <c r="E37" s="39"/>
      <c r="F37" s="14">
        <v>53</v>
      </c>
      <c r="G37" s="21"/>
      <c r="H37" s="126" t="s">
        <v>8</v>
      </c>
      <c r="I37" s="127"/>
    </row>
    <row r="38" spans="1:9" s="13" customFormat="1" ht="15" customHeight="1">
      <c r="A38" s="142"/>
      <c r="B38" s="143"/>
      <c r="C38" s="143"/>
      <c r="D38" s="144"/>
      <c r="E38" s="39"/>
      <c r="F38" s="14">
        <v>54</v>
      </c>
      <c r="G38" s="130" t="s">
        <v>57</v>
      </c>
      <c r="H38" s="22" t="s">
        <v>71</v>
      </c>
      <c r="I38" s="15">
        <f>ΔΙΑΓΡΑΜΜΑΤΑ!C12</f>
        <v>0.075</v>
      </c>
    </row>
    <row r="39" spans="1:9" s="13" customFormat="1" ht="15" customHeight="1" thickBot="1">
      <c r="A39" s="145"/>
      <c r="B39" s="146"/>
      <c r="C39" s="146"/>
      <c r="D39" s="147"/>
      <c r="E39" s="39"/>
      <c r="F39" s="14">
        <v>55</v>
      </c>
      <c r="G39" s="131"/>
      <c r="H39" s="22" t="s">
        <v>90</v>
      </c>
      <c r="I39" s="15">
        <f>ΔΙΑΓΡΑΜΜΑΤΑ!C13</f>
        <v>85</v>
      </c>
    </row>
    <row r="40" spans="1:9" s="13" customFormat="1" ht="15" customHeight="1">
      <c r="A40" s="109" t="s">
        <v>7</v>
      </c>
      <c r="B40" s="110"/>
      <c r="C40" s="110"/>
      <c r="D40" s="111"/>
      <c r="E40" s="39"/>
      <c r="F40" s="14">
        <v>56</v>
      </c>
      <c r="G40" s="132"/>
      <c r="H40" s="22" t="s">
        <v>81</v>
      </c>
      <c r="I40" s="15">
        <v>42000</v>
      </c>
    </row>
    <row r="41" spans="1:9" s="13" customFormat="1" ht="15" customHeight="1" thickBot="1">
      <c r="A41" s="112"/>
      <c r="B41" s="113"/>
      <c r="C41" s="113"/>
      <c r="D41" s="114"/>
      <c r="E41" s="39"/>
      <c r="F41" s="14">
        <v>57</v>
      </c>
      <c r="G41" s="14"/>
      <c r="H41" s="24" t="s">
        <v>47</v>
      </c>
      <c r="I41" s="25">
        <f>(I4*3600*100)/(I40*I39)</f>
        <v>1468.6184873949583</v>
      </c>
    </row>
    <row r="42" spans="1:9" s="13" customFormat="1" ht="15" customHeight="1">
      <c r="A42" s="115" t="s">
        <v>120</v>
      </c>
      <c r="B42" s="116"/>
      <c r="C42" s="116"/>
      <c r="D42" s="117"/>
      <c r="E42" s="39"/>
      <c r="F42" s="14">
        <v>58</v>
      </c>
      <c r="G42" s="14"/>
      <c r="H42" s="26" t="s">
        <v>48</v>
      </c>
      <c r="I42" s="27">
        <f>I41*I38/0.087</f>
        <v>1266.0504201680676</v>
      </c>
    </row>
    <row r="43" spans="1:9" s="13" customFormat="1" ht="15" customHeight="1" thickBot="1">
      <c r="A43" s="118"/>
      <c r="B43" s="119"/>
      <c r="C43" s="119"/>
      <c r="D43" s="120"/>
      <c r="E43" s="39"/>
      <c r="F43" s="14">
        <v>59</v>
      </c>
      <c r="G43" s="14"/>
      <c r="H43" s="40" t="s">
        <v>46</v>
      </c>
      <c r="I43" s="41">
        <f>I42-I34</f>
        <v>454.40711545556746</v>
      </c>
    </row>
    <row r="44" spans="1:9" s="13" customFormat="1" ht="15" customHeight="1">
      <c r="A44" s="42"/>
      <c r="B44" s="43"/>
      <c r="E44" s="39"/>
      <c r="F44" s="44"/>
      <c r="G44" s="44"/>
      <c r="H44" s="45"/>
      <c r="I44" s="46"/>
    </row>
    <row r="45" spans="1:9" s="13" customFormat="1" ht="15" customHeight="1">
      <c r="A45" s="42"/>
      <c r="B45" s="43"/>
      <c r="E45" s="39"/>
      <c r="F45" s="14">
        <v>60</v>
      </c>
      <c r="G45" s="14"/>
      <c r="H45" s="47" t="s">
        <v>49</v>
      </c>
      <c r="I45" s="41">
        <f>I12-I42</f>
        <v>1018.4672268907564</v>
      </c>
    </row>
    <row r="46" spans="1:9" s="13" customFormat="1" ht="15" customHeight="1">
      <c r="A46" s="42"/>
      <c r="B46" s="43"/>
      <c r="E46" s="48"/>
      <c r="F46" s="49"/>
      <c r="G46" s="49"/>
      <c r="H46" s="50"/>
      <c r="I46" s="51"/>
    </row>
    <row r="47" spans="1:9" s="13" customFormat="1" ht="15" customHeight="1">
      <c r="A47" s="42"/>
      <c r="B47" s="43"/>
      <c r="E47" s="48"/>
      <c r="F47" s="42"/>
      <c r="G47" s="42"/>
      <c r="H47" s="148" t="s">
        <v>10</v>
      </c>
      <c r="I47" s="149"/>
    </row>
    <row r="48" spans="1:9" s="13" customFormat="1" ht="15" customHeight="1">
      <c r="A48" s="42"/>
      <c r="B48" s="43"/>
      <c r="E48" s="48"/>
      <c r="F48" s="42"/>
      <c r="G48" s="42"/>
      <c r="H48" s="150"/>
      <c r="I48" s="151"/>
    </row>
    <row r="49" spans="1:9" s="13" customFormat="1" ht="15" customHeight="1">
      <c r="A49" s="42"/>
      <c r="B49" s="43"/>
      <c r="E49" s="48"/>
      <c r="F49" s="42"/>
      <c r="G49" s="42"/>
      <c r="H49" s="105" t="s">
        <v>16</v>
      </c>
      <c r="I49" s="107">
        <f>I12-I34</f>
        <v>1472.8743423463238</v>
      </c>
    </row>
    <row r="50" spans="1:9" s="13" customFormat="1" ht="15" customHeight="1">
      <c r="A50" s="42"/>
      <c r="B50" s="43"/>
      <c r="E50" s="48"/>
      <c r="F50" s="42"/>
      <c r="G50" s="42"/>
      <c r="H50" s="106"/>
      <c r="I50" s="108"/>
    </row>
    <row r="51" spans="1:9" s="13" customFormat="1" ht="15" customHeight="1">
      <c r="A51" s="42"/>
      <c r="B51" s="43"/>
      <c r="E51" s="48"/>
      <c r="F51" s="42"/>
      <c r="G51" s="42"/>
      <c r="H51" s="105" t="s">
        <v>17</v>
      </c>
      <c r="I51" s="107">
        <f>I42-I34</f>
        <v>454.40711545556746</v>
      </c>
    </row>
    <row r="52" spans="1:9" s="13" customFormat="1" ht="15" customHeight="1">
      <c r="A52" s="42"/>
      <c r="B52" s="43"/>
      <c r="E52" s="48"/>
      <c r="F52" s="42"/>
      <c r="G52" s="42"/>
      <c r="H52" s="106"/>
      <c r="I52" s="108"/>
    </row>
    <row r="53" spans="1:9" s="13" customFormat="1" ht="15" customHeight="1">
      <c r="A53" s="42"/>
      <c r="B53" s="43"/>
      <c r="E53" s="48"/>
      <c r="F53" s="42"/>
      <c r="G53" s="42"/>
      <c r="H53" s="105" t="s">
        <v>18</v>
      </c>
      <c r="I53" s="107">
        <f>I12-I42</f>
        <v>1018.4672268907564</v>
      </c>
    </row>
    <row r="54" spans="1:9" s="54" customFormat="1" ht="15" customHeight="1">
      <c r="A54" s="52"/>
      <c r="B54" s="53"/>
      <c r="F54" s="52"/>
      <c r="G54" s="52"/>
      <c r="H54" s="106"/>
      <c r="I54" s="108"/>
    </row>
    <row r="55" spans="1:7" s="54" customFormat="1" ht="12.75">
      <c r="A55" s="52"/>
      <c r="B55" s="53"/>
      <c r="F55" s="52"/>
      <c r="G55" s="52"/>
    </row>
    <row r="56" spans="1:7" s="56" customFormat="1" ht="12.75">
      <c r="A56" s="52"/>
      <c r="B56" s="55"/>
      <c r="F56" s="52"/>
      <c r="G56" s="52"/>
    </row>
    <row r="57" spans="1:7" s="56" customFormat="1" ht="12.75">
      <c r="A57" s="52"/>
      <c r="B57" s="55"/>
      <c r="F57" s="52"/>
      <c r="G57" s="52"/>
    </row>
    <row r="58" spans="1:7" s="56" customFormat="1" ht="12.75">
      <c r="A58" s="52"/>
      <c r="B58" s="55"/>
      <c r="F58" s="52"/>
      <c r="G58" s="52"/>
    </row>
    <row r="59" spans="1:7" s="56" customFormat="1" ht="12.75">
      <c r="A59" s="52"/>
      <c r="B59" s="55"/>
      <c r="F59" s="52"/>
      <c r="G59" s="52"/>
    </row>
    <row r="60" spans="1:7" s="56" customFormat="1" ht="12.75">
      <c r="A60" s="52"/>
      <c r="B60" s="55"/>
      <c r="F60" s="52"/>
      <c r="G60" s="52"/>
    </row>
    <row r="61" spans="1:7" s="56" customFormat="1" ht="12.75">
      <c r="A61" s="52"/>
      <c r="B61" s="55"/>
      <c r="F61" s="52"/>
      <c r="G61" s="52"/>
    </row>
    <row r="62" spans="1:7" s="56" customFormat="1" ht="12.75">
      <c r="A62" s="52"/>
      <c r="B62" s="55"/>
      <c r="F62" s="52"/>
      <c r="G62" s="52"/>
    </row>
    <row r="63" spans="1:7" s="56" customFormat="1" ht="12.75">
      <c r="A63" s="52"/>
      <c r="B63" s="55"/>
      <c r="F63" s="52"/>
      <c r="G63" s="52"/>
    </row>
    <row r="64" spans="1:7" s="56" customFormat="1" ht="12.75">
      <c r="A64" s="52"/>
      <c r="B64" s="55"/>
      <c r="F64" s="52"/>
      <c r="G64" s="52"/>
    </row>
    <row r="65" spans="1:7" s="56" customFormat="1" ht="12.75">
      <c r="A65" s="52"/>
      <c r="B65" s="55"/>
      <c r="F65" s="52"/>
      <c r="G65" s="52"/>
    </row>
    <row r="66" spans="1:7" s="56" customFormat="1" ht="12.75">
      <c r="A66" s="52"/>
      <c r="B66" s="55"/>
      <c r="F66" s="52"/>
      <c r="G66" s="52"/>
    </row>
    <row r="67" spans="1:7" s="56" customFormat="1" ht="12.75">
      <c r="A67" s="52"/>
      <c r="B67" s="55"/>
      <c r="F67" s="52"/>
      <c r="G67" s="52"/>
    </row>
    <row r="68" spans="1:7" s="56" customFormat="1" ht="12.75">
      <c r="A68" s="52"/>
      <c r="B68" s="55"/>
      <c r="F68" s="52"/>
      <c r="G68" s="52"/>
    </row>
    <row r="69" spans="1:7" s="56" customFormat="1" ht="12.75">
      <c r="A69" s="52"/>
      <c r="B69" s="55"/>
      <c r="F69" s="52"/>
      <c r="G69" s="52"/>
    </row>
    <row r="70" spans="1:7" s="56" customFormat="1" ht="12.75">
      <c r="A70" s="52"/>
      <c r="B70" s="55"/>
      <c r="F70" s="52"/>
      <c r="G70" s="52"/>
    </row>
    <row r="71" spans="1:7" s="56" customFormat="1" ht="12.75">
      <c r="A71" s="52"/>
      <c r="B71" s="55"/>
      <c r="F71" s="52"/>
      <c r="G71" s="52"/>
    </row>
    <row r="72" spans="1:7" s="56" customFormat="1" ht="12.75">
      <c r="A72" s="52"/>
      <c r="B72" s="55"/>
      <c r="F72" s="52"/>
      <c r="G72" s="52"/>
    </row>
    <row r="73" spans="1:7" s="56" customFormat="1" ht="12.75">
      <c r="A73" s="52"/>
      <c r="B73" s="55"/>
      <c r="F73" s="52"/>
      <c r="G73" s="52"/>
    </row>
    <row r="74" spans="1:7" s="56" customFormat="1" ht="12.75">
      <c r="A74" s="52"/>
      <c r="B74" s="55"/>
      <c r="F74" s="52"/>
      <c r="G74" s="52"/>
    </row>
    <row r="75" spans="1:7" s="56" customFormat="1" ht="12.75">
      <c r="A75" s="52"/>
      <c r="B75" s="55"/>
      <c r="F75" s="52"/>
      <c r="G75" s="52"/>
    </row>
    <row r="76" spans="1:7" s="56" customFormat="1" ht="12.75">
      <c r="A76" s="52"/>
      <c r="B76" s="55"/>
      <c r="F76" s="52"/>
      <c r="G76" s="52"/>
    </row>
    <row r="77" spans="1:7" s="56" customFormat="1" ht="12.75">
      <c r="A77" s="52"/>
      <c r="B77" s="55"/>
      <c r="F77" s="52"/>
      <c r="G77" s="52"/>
    </row>
    <row r="78" spans="1:7" s="56" customFormat="1" ht="12.75">
      <c r="A78" s="52"/>
      <c r="B78" s="55"/>
      <c r="F78" s="52"/>
      <c r="G78" s="52"/>
    </row>
    <row r="79" spans="1:7" s="56" customFormat="1" ht="12.75">
      <c r="A79" s="52"/>
      <c r="B79" s="55"/>
      <c r="F79" s="52"/>
      <c r="G79" s="52"/>
    </row>
    <row r="80" spans="1:7" s="56" customFormat="1" ht="12.75">
      <c r="A80" s="52"/>
      <c r="B80" s="55"/>
      <c r="F80" s="52"/>
      <c r="G80" s="52"/>
    </row>
    <row r="81" spans="1:7" s="56" customFormat="1" ht="12.75">
      <c r="A81" s="52"/>
      <c r="B81" s="55"/>
      <c r="F81" s="52"/>
      <c r="G81" s="52"/>
    </row>
    <row r="82" spans="1:7" s="56" customFormat="1" ht="12.75">
      <c r="A82" s="52"/>
      <c r="B82" s="55"/>
      <c r="F82" s="52"/>
      <c r="G82" s="52"/>
    </row>
    <row r="83" spans="1:7" s="56" customFormat="1" ht="12.75">
      <c r="A83" s="52"/>
      <c r="B83" s="55"/>
      <c r="F83" s="52"/>
      <c r="G83" s="52"/>
    </row>
    <row r="84" spans="1:7" s="56" customFormat="1" ht="12.75">
      <c r="A84" s="52"/>
      <c r="B84" s="55"/>
      <c r="F84" s="52"/>
      <c r="G84" s="52"/>
    </row>
    <row r="85" spans="1:7" s="56" customFormat="1" ht="12.75">
      <c r="A85" s="52"/>
      <c r="B85" s="55"/>
      <c r="F85" s="52"/>
      <c r="G85" s="52"/>
    </row>
    <row r="86" spans="1:7" s="56" customFormat="1" ht="12.75">
      <c r="A86" s="52"/>
      <c r="B86" s="55"/>
      <c r="F86" s="52"/>
      <c r="G86" s="52"/>
    </row>
  </sheetData>
  <sheetProtection selectLockedCells="1" selectUnlockedCells="1"/>
  <mergeCells count="41">
    <mergeCell ref="K11:L11"/>
    <mergeCell ref="C1:L1"/>
    <mergeCell ref="K18:L18"/>
    <mergeCell ref="A2:L2"/>
    <mergeCell ref="K6:L6"/>
    <mergeCell ref="G7:G10"/>
    <mergeCell ref="H6:I6"/>
    <mergeCell ref="B4:C4"/>
    <mergeCell ref="B5:C5"/>
    <mergeCell ref="B6:C6"/>
    <mergeCell ref="G24:G27"/>
    <mergeCell ref="H18:I18"/>
    <mergeCell ref="I15:I16"/>
    <mergeCell ref="H13:I13"/>
    <mergeCell ref="H17:I17"/>
    <mergeCell ref="B7:D7"/>
    <mergeCell ref="A34:D36"/>
    <mergeCell ref="A37:D39"/>
    <mergeCell ref="H47:I48"/>
    <mergeCell ref="B8:B14"/>
    <mergeCell ref="B16:B22"/>
    <mergeCell ref="B25:B31"/>
    <mergeCell ref="B23:C23"/>
    <mergeCell ref="B24:D24"/>
    <mergeCell ref="B15:D15"/>
    <mergeCell ref="A40:D41"/>
    <mergeCell ref="A42:D43"/>
    <mergeCell ref="A33:D33"/>
    <mergeCell ref="H15:H16"/>
    <mergeCell ref="H35:H36"/>
    <mergeCell ref="H37:I37"/>
    <mergeCell ref="I35:I36"/>
    <mergeCell ref="G38:G40"/>
    <mergeCell ref="G29:G32"/>
    <mergeCell ref="G19:G22"/>
    <mergeCell ref="H49:H50"/>
    <mergeCell ref="H51:H52"/>
    <mergeCell ref="H53:H54"/>
    <mergeCell ref="I49:I50"/>
    <mergeCell ref="I51:I52"/>
    <mergeCell ref="I53:I54"/>
  </mergeCells>
  <printOptions/>
  <pageMargins left="0.1968503937007874" right="0.15748031496062992" top="0.7874015748031497" bottom="0.1968503937007874" header="0.11811023622047245" footer="0.11811023622047245"/>
  <pageSetup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C14"/>
  <sheetViews>
    <sheetView workbookViewId="0" topLeftCell="A1">
      <selection activeCell="C14" sqref="C14"/>
    </sheetView>
  </sheetViews>
  <sheetFormatPr defaultColWidth="9.00390625" defaultRowHeight="12.75"/>
  <cols>
    <col min="2" max="2" width="23.75390625" style="0" customWidth="1"/>
  </cols>
  <sheetData>
    <row r="9" spans="2:3" s="56" customFormat="1" ht="12.75">
      <c r="B9" s="56" t="s">
        <v>54</v>
      </c>
      <c r="C9" s="57">
        <f>'ΥΠΟΛΟΓΙΣΤΙΚΟ ΠΡΟΓΡΑΜΜΑ'!I12</f>
        <v>2284.517647058824</v>
      </c>
    </row>
    <row r="10" spans="2:3" s="56" customFormat="1" ht="12.75">
      <c r="B10" s="56" t="s">
        <v>56</v>
      </c>
      <c r="C10" s="57">
        <f>'ΥΠΟΛΟΓΙΣΤΙΚΟ ΠΡΟΓΡΑΜΜΑ'!I34</f>
        <v>811.6433047125001</v>
      </c>
    </row>
    <row r="11" spans="2:3" s="56" customFormat="1" ht="12.75">
      <c r="B11" s="56" t="s">
        <v>55</v>
      </c>
      <c r="C11" s="58">
        <f>'ΥΠΟΛΟΓΙΣΤΙΚΟ ΠΡΟΓΡΑΜΜΑ'!I42</f>
        <v>1266.0504201680676</v>
      </c>
    </row>
    <row r="12" spans="2:3" s="56" customFormat="1" ht="12.75">
      <c r="B12" s="56" t="s">
        <v>79</v>
      </c>
      <c r="C12" s="58">
        <f>'ΥΠΟΛΟΓΙΣΤΙΚΟ ΠΡΟΓΡΑΜΜΑ'!L16</f>
        <v>990.7346938775513</v>
      </c>
    </row>
    <row r="13" spans="2:3" s="56" customFormat="1" ht="12.75">
      <c r="B13" s="56" t="s">
        <v>80</v>
      </c>
      <c r="C13" s="58">
        <f>'ΥΠΟΛΟΓΙΣΤΙΚΟ ΠΡΟΓΡΑΜΜΑ'!L23</f>
        <v>1153.242081447964</v>
      </c>
    </row>
    <row r="14" spans="2:3" ht="12.75">
      <c r="B14" s="56" t="s">
        <v>116</v>
      </c>
      <c r="C14" s="58">
        <f>'ΥΠΟΛΟΓΙΣΤΙΚΟ ΠΡΟΓΡΑΜΜΑ'!L9</f>
        <v>2836.438332545455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.TSITSOS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TSITSOS NIKOLAOS.</dc:creator>
  <cp:keywords/>
  <dc:description/>
  <cp:lastModifiedBy>any</cp:lastModifiedBy>
  <cp:lastPrinted>2012-03-26T06:42:10Z</cp:lastPrinted>
  <dcterms:created xsi:type="dcterms:W3CDTF">2006-12-11T09:01:31Z</dcterms:created>
  <dcterms:modified xsi:type="dcterms:W3CDTF">2012-11-16T08:11:34Z</dcterms:modified>
  <cp:category/>
  <cp:version/>
  <cp:contentType/>
  <cp:contentStatus/>
</cp:coreProperties>
</file>